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5" i="9"/>
  <c r="K37"/>
  <c r="BK8" i="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BK15"/>
  <c r="BK16"/>
  <c r="BK17"/>
  <c r="BK18"/>
  <c r="BK19"/>
  <c r="BK20"/>
  <c r="BK21"/>
  <c r="BK22"/>
  <c r="BK23"/>
  <c r="BK24"/>
  <c r="BK25"/>
  <c r="BK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9"/>
  <c r="BK30" s="1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2"/>
  <c r="BK33" s="1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5"/>
  <c r="BK36"/>
  <c r="BK37"/>
  <c r="BK38"/>
  <c r="BK39"/>
  <c r="C40"/>
  <c r="D40"/>
  <c r="E40"/>
  <c r="F40"/>
  <c r="F41" s="1"/>
  <c r="G40"/>
  <c r="H40"/>
  <c r="H41" s="1"/>
  <c r="I40"/>
  <c r="J40"/>
  <c r="J41" s="1"/>
  <c r="K40"/>
  <c r="L40"/>
  <c r="L41" s="1"/>
  <c r="M40"/>
  <c r="N40"/>
  <c r="O40"/>
  <c r="P40"/>
  <c r="P41" s="1"/>
  <c r="Q40"/>
  <c r="R40"/>
  <c r="S40"/>
  <c r="T40"/>
  <c r="T41" s="1"/>
  <c r="U40"/>
  <c r="V40"/>
  <c r="W40"/>
  <c r="X40"/>
  <c r="Y40"/>
  <c r="Z40"/>
  <c r="Z41" s="1"/>
  <c r="Z75" s="1"/>
  <c r="AA40"/>
  <c r="AB40"/>
  <c r="AC40"/>
  <c r="AD40"/>
  <c r="AE40"/>
  <c r="AF40"/>
  <c r="AG40"/>
  <c r="AH40"/>
  <c r="AI40"/>
  <c r="AJ40"/>
  <c r="AJ41" s="1"/>
  <c r="AK40"/>
  <c r="AL40"/>
  <c r="AM40"/>
  <c r="AN40"/>
  <c r="AN41" s="1"/>
  <c r="AO40"/>
  <c r="AP40"/>
  <c r="AP41" s="1"/>
  <c r="AQ40"/>
  <c r="AR40"/>
  <c r="AS40"/>
  <c r="AT40"/>
  <c r="AU40"/>
  <c r="AV40"/>
  <c r="AV41" s="1"/>
  <c r="AW40"/>
  <c r="AX40"/>
  <c r="AY40"/>
  <c r="AZ40"/>
  <c r="AZ41" s="1"/>
  <c r="BA40"/>
  <c r="BB40"/>
  <c r="BC40"/>
  <c r="BD40"/>
  <c r="BD41" s="1"/>
  <c r="BE40"/>
  <c r="BF40"/>
  <c r="BG40"/>
  <c r="BH40"/>
  <c r="BH41" s="1"/>
  <c r="BI40"/>
  <c r="BJ40"/>
  <c r="N41"/>
  <c r="R41"/>
  <c r="W41"/>
  <c r="Y41"/>
  <c r="AA41"/>
  <c r="AE41"/>
  <c r="AH41"/>
  <c r="AL41"/>
  <c r="AT41"/>
  <c r="AX41"/>
  <c r="BB41"/>
  <c r="BF41"/>
  <c r="BK45"/>
  <c r="BK46" s="1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8"/>
  <c r="BK49"/>
  <c r="BK50"/>
  <c r="BK51"/>
  <c r="BK52"/>
  <c r="C53"/>
  <c r="D53"/>
  <c r="E53"/>
  <c r="F53"/>
  <c r="F54" s="1"/>
  <c r="G53"/>
  <c r="H53"/>
  <c r="H54" s="1"/>
  <c r="I53"/>
  <c r="J53"/>
  <c r="J54" s="1"/>
  <c r="K53"/>
  <c r="L53"/>
  <c r="L54" s="1"/>
  <c r="M53"/>
  <c r="N53"/>
  <c r="O53"/>
  <c r="P53"/>
  <c r="Q53"/>
  <c r="R53"/>
  <c r="R54" s="1"/>
  <c r="S53"/>
  <c r="T53"/>
  <c r="T54" s="1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C54"/>
  <c r="E54"/>
  <c r="G54"/>
  <c r="I54"/>
  <c r="K54"/>
  <c r="M54"/>
  <c r="N54"/>
  <c r="O54"/>
  <c r="P54"/>
  <c r="Q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K63"/>
  <c r="BK64" s="1"/>
  <c r="C64"/>
  <c r="D64"/>
  <c r="E64"/>
  <c r="F64"/>
  <c r="G64"/>
  <c r="H64"/>
  <c r="I64"/>
  <c r="J64"/>
  <c r="K64"/>
  <c r="L64"/>
  <c r="M64"/>
  <c r="M68" s="1"/>
  <c r="N64"/>
  <c r="O64"/>
  <c r="O68" s="1"/>
  <c r="P64"/>
  <c r="Q64"/>
  <c r="Q68" s="1"/>
  <c r="R64"/>
  <c r="S64"/>
  <c r="S68" s="1"/>
  <c r="T64"/>
  <c r="U64"/>
  <c r="U68" s="1"/>
  <c r="V64"/>
  <c r="W64"/>
  <c r="W68" s="1"/>
  <c r="W75" s="1"/>
  <c r="X64"/>
  <c r="Y64"/>
  <c r="Y68" s="1"/>
  <c r="Z64"/>
  <c r="AA64"/>
  <c r="AA68" s="1"/>
  <c r="AB64"/>
  <c r="AC64"/>
  <c r="AC68" s="1"/>
  <c r="AD64"/>
  <c r="AE64"/>
  <c r="AE68" s="1"/>
  <c r="AF64"/>
  <c r="AG64"/>
  <c r="AG68" s="1"/>
  <c r="AH64"/>
  <c r="AI64"/>
  <c r="AI68" s="1"/>
  <c r="AJ64"/>
  <c r="AK64"/>
  <c r="AK68" s="1"/>
  <c r="AL64"/>
  <c r="AM64"/>
  <c r="AM68" s="1"/>
  <c r="AN64"/>
  <c r="AO64"/>
  <c r="AO68" s="1"/>
  <c r="AP64"/>
  <c r="AQ64"/>
  <c r="AQ68" s="1"/>
  <c r="AR64"/>
  <c r="AS64"/>
  <c r="AS68" s="1"/>
  <c r="AT64"/>
  <c r="AU64"/>
  <c r="AU68" s="1"/>
  <c r="AV64"/>
  <c r="AW64"/>
  <c r="AW68" s="1"/>
  <c r="AX64"/>
  <c r="AY64"/>
  <c r="AY68" s="1"/>
  <c r="AZ64"/>
  <c r="BA64"/>
  <c r="BA68" s="1"/>
  <c r="BB64"/>
  <c r="BC64"/>
  <c r="BC68" s="1"/>
  <c r="BD64"/>
  <c r="BE64"/>
  <c r="BE68" s="1"/>
  <c r="BF64"/>
  <c r="BG64"/>
  <c r="BG68" s="1"/>
  <c r="BH64"/>
  <c r="BI64"/>
  <c r="BI68" s="1"/>
  <c r="BJ64"/>
  <c r="BK66"/>
  <c r="BK67" s="1"/>
  <c r="C67"/>
  <c r="D67"/>
  <c r="D68" s="1"/>
  <c r="E67"/>
  <c r="F67"/>
  <c r="F68" s="1"/>
  <c r="G67"/>
  <c r="H67"/>
  <c r="I67"/>
  <c r="J67"/>
  <c r="J68" s="1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C68"/>
  <c r="E68"/>
  <c r="G68"/>
  <c r="I68"/>
  <c r="K68"/>
  <c r="N68"/>
  <c r="P68"/>
  <c r="R68"/>
  <c r="T68"/>
  <c r="V68"/>
  <c r="X68"/>
  <c r="Z68"/>
  <c r="AB68"/>
  <c r="AD68"/>
  <c r="AF68"/>
  <c r="AH68"/>
  <c r="AJ68"/>
  <c r="AL68"/>
  <c r="AN68"/>
  <c r="AP68"/>
  <c r="AR68"/>
  <c r="AT68"/>
  <c r="AV68"/>
  <c r="AX68"/>
  <c r="AZ68"/>
  <c r="BB68"/>
  <c r="BD68"/>
  <c r="BF68"/>
  <c r="BH68"/>
  <c r="BJ68"/>
  <c r="BK72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K78"/>
  <c r="BK79" s="1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G42" i="9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E42" l="1"/>
  <c r="H68" i="8"/>
  <c r="AV75"/>
  <c r="BJ41"/>
  <c r="AR41"/>
  <c r="AF41"/>
  <c r="AF75" s="1"/>
  <c r="AD41"/>
  <c r="AD75" s="1"/>
  <c r="AB41"/>
  <c r="AB75" s="1"/>
  <c r="X41"/>
  <c r="X75" s="1"/>
  <c r="D41"/>
  <c r="L68"/>
  <c r="BK68"/>
  <c r="BI41"/>
  <c r="BG41"/>
  <c r="BG75" s="1"/>
  <c r="BE41"/>
  <c r="BC41"/>
  <c r="BA41"/>
  <c r="AY41"/>
  <c r="AW41"/>
  <c r="AW75" s="1"/>
  <c r="AU41"/>
  <c r="AZ75"/>
  <c r="AP75"/>
  <c r="BH75"/>
  <c r="BD75"/>
  <c r="AJ75"/>
  <c r="AE75"/>
  <c r="P75"/>
  <c r="F75"/>
  <c r="BJ75"/>
  <c r="BF75"/>
  <c r="BB75"/>
  <c r="AX75"/>
  <c r="AT75"/>
  <c r="AH75"/>
  <c r="AA75"/>
  <c r="Y75"/>
  <c r="N75"/>
  <c r="BI75"/>
  <c r="BE75"/>
  <c r="BC75"/>
  <c r="BA75"/>
  <c r="AY75"/>
  <c r="AU75"/>
  <c r="AS41"/>
  <c r="AS75" s="1"/>
  <c r="AQ41"/>
  <c r="AQ75" s="1"/>
  <c r="AO41"/>
  <c r="AO75" s="1"/>
  <c r="AM41"/>
  <c r="AK41"/>
  <c r="AK75" s="1"/>
  <c r="AI41"/>
  <c r="AI75" s="1"/>
  <c r="AG41"/>
  <c r="AG75" s="1"/>
  <c r="AC41"/>
  <c r="AC75" s="1"/>
  <c r="U41"/>
  <c r="U75" s="1"/>
  <c r="S41"/>
  <c r="Q41"/>
  <c r="Q75" s="1"/>
  <c r="O41"/>
  <c r="O75" s="1"/>
  <c r="M41"/>
  <c r="M75" s="1"/>
  <c r="AM75"/>
  <c r="K41"/>
  <c r="G41"/>
  <c r="E41"/>
  <c r="E75" s="1"/>
  <c r="C41"/>
  <c r="K42" i="9"/>
  <c r="AN75" i="8"/>
  <c r="AL75"/>
  <c r="S54"/>
  <c r="BK53"/>
  <c r="BK54" s="1"/>
  <c r="D54"/>
  <c r="AR75"/>
  <c r="T75"/>
  <c r="R75"/>
  <c r="L75"/>
  <c r="H75"/>
  <c r="J75"/>
  <c r="V41"/>
  <c r="V75" s="1"/>
  <c r="BK40"/>
  <c r="BK27"/>
  <c r="I41"/>
  <c r="K75"/>
  <c r="I75"/>
  <c r="G75"/>
  <c r="C75"/>
  <c r="D75" l="1"/>
  <c r="S75"/>
  <c r="BK41"/>
  <c r="BK75" s="1"/>
</calcChain>
</file>

<file path=xl/sharedStrings.xml><?xml version="1.0" encoding="utf-8"?>
<sst xmlns="http://schemas.openxmlformats.org/spreadsheetml/2006/main" count="233" uniqueCount="142">
  <si>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</si>
  <si>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</si>
  <si>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</si>
  <si>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</si>
  <si>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</si>
  <si>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</si>
  <si>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</si>
  <si>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</si>
  <si>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</si>
  <si>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</si>
  <si>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</si>
  <si>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</si>
  <si>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</si>
  <si>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</si>
  <si>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</si>
  <si>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</si>
  <si>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</si>
  <si>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</si>
  <si>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</si>
  <si>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</si>
  <si>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</si>
  <si>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</si>
  <si>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</si>
  <si>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</si>
  <si>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</si>
  <si>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</si>
  <si>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</si>
  <si>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</si>
  <si>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</si>
  <si>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</si>
  <si>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</si>
  <si>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</si>
  <si>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</si>
  <si>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</si>
  <si>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</si>
  <si>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</si>
  <si>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</si>
  <si>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</si>
  <si>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</si>
  <si>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</si>
  <si>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</si>
  <si>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</si>
  <si>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</si>
  <si>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</si>
  <si>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</si>
  <si>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</si>
  <si>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</si>
  <si>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</si>
  <si>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</si>
  <si>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</si>
  <si>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</si>
  <si>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</si>
  <si>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</si>
  <si>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</si>
  <si>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</si>
  <si>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</si>
  <si>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</si>
  <si>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</si>
  <si>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</si>
  <si>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</si>
  <si>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</si>
  <si>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</si>
  <si>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</si>
  <si>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</si>
  <si>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</si>
  <si>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</si>
  <si>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</si>
  <si>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</si>
  <si>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</si>
  <si>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</si>
  <si>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</si>
  <si>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</si>
  <si>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</si>
  <si>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</si>
  <si>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</si>
  <si>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</si>
  <si>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</si>
  <si>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</si>
  <si>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</si>
  <si>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</si>
  <si>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</si>
  <si>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</si>
  <si>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</si>
  <si>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</si>
  <si>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</si>
  <si>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</si>
  <si>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</si>
  <si>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</si>
  <si>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</si>
  <si>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</si>
  <si>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</si>
  <si>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</si>
  <si>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</si>
  <si>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</si>
  <si>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</si>
  <si>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</si>
  <si>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</si>
  <si>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</si>
  <si>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</si>
  <si>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</si>
  <si>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</si>
  <si>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</si>
  <si>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</si>
  <si>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</si>
  <si>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</si>
  <si>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Retail Investor</t>
  </si>
  <si>
    <t>Corporates</t>
  </si>
  <si>
    <t>Banks/FI</t>
  </si>
  <si>
    <t>FIIs/FPIs</t>
  </si>
  <si>
    <t>HNI</t>
  </si>
  <si>
    <t>IDBI Liquid Fund</t>
  </si>
  <si>
    <t>IDBI Gilt Fund</t>
  </si>
  <si>
    <t>IDBI FMP - Series III - 24 Months(July 2013) - F</t>
  </si>
  <si>
    <t>IDBI FMP - Series III - 366 Days(July 2013) - G</t>
  </si>
  <si>
    <t>IDBI FMP - Series III – 494 days(December 2013)–O</t>
  </si>
  <si>
    <t>IDBI FMP - Series III–366 days (Sept 2013)–M</t>
  </si>
  <si>
    <t>IDBI FMP - Series III–564 days (Sept 2013)–L</t>
  </si>
  <si>
    <t>IDBI FMP - Series IV–518 Days (January 2014)–B</t>
  </si>
  <si>
    <t>IDBI FMP-Series III-368 Days (Sept 2013)–K</t>
  </si>
  <si>
    <t>IDBI FMP-Series III-370 days (AUG 2013)-I</t>
  </si>
  <si>
    <t>IDBI FMP-Series IV–366 Days(February 2014)–E</t>
  </si>
  <si>
    <t>IDBI FMP-Series IV–368 Days February 2014–C</t>
  </si>
  <si>
    <t>IDBI FMP-Series IV–376 Days(March 2014)–L</t>
  </si>
  <si>
    <t>IDBI FMP-Series IV–387 Days(March 2014)–G</t>
  </si>
  <si>
    <t>IDBI FMP-Series IV–542 Days(February 2014)–F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</si>
  <si>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</si>
  <si>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</si>
  <si>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</si>
  <si>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</si>
  <si>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</si>
  <si>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</si>
  <si>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 RGESS - Series 1 - Plan A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</si>
  <si>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</si>
  <si>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</si>
  <si>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</si>
  <si>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</si>
  <si>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</si>
  <si>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</si>
  <si>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</si>
  <si>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IDBI Mutual Fund: Net Average Assets Under Management (AAUM) as on 31st August, 2014(All figures in Rs. Crore)</t>
  </si>
  <si>
    <t>Table showing State wise /Union Territory wise contribution to AAUM of category of schemes as on 31st August, 2014</t>
  </si>
  <si>
    <t>Telangana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</si>
</sst>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2" xfId="0" applyNumberFormat="1" applyBorder="1"/>
    <xf numFmtId="43" fontId="0" fillId="0" borderId="4" xfId="0" applyNumberFormat="1" applyBorder="1"/>
    <xf numFmtId="43" fontId="0" fillId="0" borderId="1" xfId="1" applyFont="1" applyFill="1" applyBorder="1"/>
    <xf numFmtId="43" fontId="0" fillId="0" borderId="4" xfId="0" applyNumberFormat="1" applyFill="1" applyBorder="1"/>
    <xf numFmtId="43" fontId="0" fillId="0" borderId="0" xfId="0" applyNumberFormat="1" applyBorder="1"/>
    <xf numFmtId="43" fontId="0" fillId="0" borderId="0" xfId="1" applyFont="1" applyBorder="1"/>
    <xf numFmtId="43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43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94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9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>
      <c r="A1" s="75" t="s">
        <v>79</v>
      </c>
      <c r="B1" s="52" t="s">
        <v>32</v>
      </c>
      <c r="C1" s="66" t="s">
        <v>139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6"/>
      <c r="B2" s="53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27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28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76"/>
      <c r="B3" s="53"/>
      <c r="C3" s="60" t="s">
        <v>12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13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13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13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76"/>
      <c r="B4" s="53"/>
      <c r="C4" s="57" t="s">
        <v>38</v>
      </c>
      <c r="D4" s="58"/>
      <c r="E4" s="58"/>
      <c r="F4" s="58"/>
      <c r="G4" s="59"/>
      <c r="H4" s="57" t="s">
        <v>39</v>
      </c>
      <c r="I4" s="58"/>
      <c r="J4" s="58"/>
      <c r="K4" s="58"/>
      <c r="L4" s="59"/>
      <c r="M4" s="57" t="s">
        <v>38</v>
      </c>
      <c r="N4" s="58"/>
      <c r="O4" s="58"/>
      <c r="P4" s="58"/>
      <c r="Q4" s="59"/>
      <c r="R4" s="57" t="s">
        <v>39</v>
      </c>
      <c r="S4" s="58"/>
      <c r="T4" s="58"/>
      <c r="U4" s="58"/>
      <c r="V4" s="59"/>
      <c r="W4" s="57" t="s">
        <v>38</v>
      </c>
      <c r="X4" s="58"/>
      <c r="Y4" s="58"/>
      <c r="Z4" s="58"/>
      <c r="AA4" s="59"/>
      <c r="AB4" s="57" t="s">
        <v>39</v>
      </c>
      <c r="AC4" s="58"/>
      <c r="AD4" s="58"/>
      <c r="AE4" s="58"/>
      <c r="AF4" s="59"/>
      <c r="AG4" s="57" t="s">
        <v>38</v>
      </c>
      <c r="AH4" s="58"/>
      <c r="AI4" s="58"/>
      <c r="AJ4" s="58"/>
      <c r="AK4" s="59"/>
      <c r="AL4" s="57" t="s">
        <v>39</v>
      </c>
      <c r="AM4" s="58"/>
      <c r="AN4" s="58"/>
      <c r="AO4" s="58"/>
      <c r="AP4" s="59"/>
      <c r="AQ4" s="57" t="s">
        <v>38</v>
      </c>
      <c r="AR4" s="58"/>
      <c r="AS4" s="58"/>
      <c r="AT4" s="58"/>
      <c r="AU4" s="59"/>
      <c r="AV4" s="57" t="s">
        <v>39</v>
      </c>
      <c r="AW4" s="58"/>
      <c r="AX4" s="58"/>
      <c r="AY4" s="58"/>
      <c r="AZ4" s="59"/>
      <c r="BA4" s="57" t="s">
        <v>38</v>
      </c>
      <c r="BB4" s="58"/>
      <c r="BC4" s="58"/>
      <c r="BD4" s="58"/>
      <c r="BE4" s="59"/>
      <c r="BF4" s="57" t="s">
        <v>39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6"/>
      <c r="B5" s="53"/>
      <c r="C5" s="15" t="s">
        <v>105</v>
      </c>
      <c r="D5" s="14" t="s">
        <v>106</v>
      </c>
      <c r="E5" s="14" t="s">
        <v>107</v>
      </c>
      <c r="F5" s="14" t="s">
        <v>108</v>
      </c>
      <c r="G5" s="16" t="s">
        <v>109</v>
      </c>
      <c r="H5" s="15" t="s">
        <v>105</v>
      </c>
      <c r="I5" s="14" t="s">
        <v>106</v>
      </c>
      <c r="J5" s="14" t="s">
        <v>107</v>
      </c>
      <c r="K5" s="14" t="s">
        <v>108</v>
      </c>
      <c r="L5" s="16" t="s">
        <v>109</v>
      </c>
      <c r="M5" s="15" t="s">
        <v>105</v>
      </c>
      <c r="N5" s="14" t="s">
        <v>106</v>
      </c>
      <c r="O5" s="14" t="s">
        <v>107</v>
      </c>
      <c r="P5" s="14" t="s">
        <v>108</v>
      </c>
      <c r="Q5" s="16" t="s">
        <v>109</v>
      </c>
      <c r="R5" s="15" t="s">
        <v>105</v>
      </c>
      <c r="S5" s="14" t="s">
        <v>106</v>
      </c>
      <c r="T5" s="14" t="s">
        <v>107</v>
      </c>
      <c r="U5" s="14" t="s">
        <v>108</v>
      </c>
      <c r="V5" s="16" t="s">
        <v>109</v>
      </c>
      <c r="W5" s="15" t="s">
        <v>105</v>
      </c>
      <c r="X5" s="14" t="s">
        <v>106</v>
      </c>
      <c r="Y5" s="14" t="s">
        <v>107</v>
      </c>
      <c r="Z5" s="14" t="s">
        <v>108</v>
      </c>
      <c r="AA5" s="16" t="s">
        <v>109</v>
      </c>
      <c r="AB5" s="15" t="s">
        <v>105</v>
      </c>
      <c r="AC5" s="14" t="s">
        <v>106</v>
      </c>
      <c r="AD5" s="14" t="s">
        <v>107</v>
      </c>
      <c r="AE5" s="14" t="s">
        <v>108</v>
      </c>
      <c r="AF5" s="16" t="s">
        <v>109</v>
      </c>
      <c r="AG5" s="15" t="s">
        <v>105</v>
      </c>
      <c r="AH5" s="14" t="s">
        <v>106</v>
      </c>
      <c r="AI5" s="14" t="s">
        <v>107</v>
      </c>
      <c r="AJ5" s="14" t="s">
        <v>108</v>
      </c>
      <c r="AK5" s="16" t="s">
        <v>109</v>
      </c>
      <c r="AL5" s="15" t="s">
        <v>105</v>
      </c>
      <c r="AM5" s="14" t="s">
        <v>106</v>
      </c>
      <c r="AN5" s="14" t="s">
        <v>107</v>
      </c>
      <c r="AO5" s="14" t="s">
        <v>108</v>
      </c>
      <c r="AP5" s="16" t="s">
        <v>109</v>
      </c>
      <c r="AQ5" s="15" t="s">
        <v>105</v>
      </c>
      <c r="AR5" s="14" t="s">
        <v>106</v>
      </c>
      <c r="AS5" s="14" t="s">
        <v>107</v>
      </c>
      <c r="AT5" s="14" t="s">
        <v>108</v>
      </c>
      <c r="AU5" s="16" t="s">
        <v>109</v>
      </c>
      <c r="AV5" s="15" t="s">
        <v>105</v>
      </c>
      <c r="AW5" s="14" t="s">
        <v>106</v>
      </c>
      <c r="AX5" s="14" t="s">
        <v>107</v>
      </c>
      <c r="AY5" s="14" t="s">
        <v>108</v>
      </c>
      <c r="AZ5" s="16" t="s">
        <v>109</v>
      </c>
      <c r="BA5" s="15" t="s">
        <v>105</v>
      </c>
      <c r="BB5" s="14" t="s">
        <v>106</v>
      </c>
      <c r="BC5" s="14" t="s">
        <v>107</v>
      </c>
      <c r="BD5" s="14" t="s">
        <v>108</v>
      </c>
      <c r="BE5" s="16" t="s">
        <v>109</v>
      </c>
      <c r="BF5" s="15" t="s">
        <v>105</v>
      </c>
      <c r="BG5" s="14" t="s">
        <v>106</v>
      </c>
      <c r="BH5" s="14" t="s">
        <v>107</v>
      </c>
      <c r="BI5" s="14" t="s">
        <v>108</v>
      </c>
      <c r="BJ5" s="16" t="s">
        <v>109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>
      <c r="A7" s="17" t="s">
        <v>80</v>
      </c>
      <c r="B7" s="24" t="s">
        <v>14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>
      <c r="A8" s="17"/>
      <c r="B8" s="34" t="s">
        <v>110</v>
      </c>
      <c r="C8" s="40">
        <v>0</v>
      </c>
      <c r="D8" s="40">
        <v>118.99802342425771</v>
      </c>
      <c r="E8" s="40">
        <v>673.11494156332196</v>
      </c>
      <c r="F8" s="40">
        <v>0</v>
      </c>
      <c r="G8" s="40">
        <v>0</v>
      </c>
      <c r="H8" s="40">
        <v>1.9997250223311318</v>
      </c>
      <c r="I8" s="40">
        <v>2588.4317326311534</v>
      </c>
      <c r="J8" s="40">
        <v>1113.9031863422556</v>
      </c>
      <c r="K8" s="40">
        <v>0</v>
      </c>
      <c r="L8" s="40">
        <v>16.70468296167569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1.0614089286117998</v>
      </c>
      <c r="S8" s="40">
        <v>282.01889646661186</v>
      </c>
      <c r="T8" s="40">
        <v>171.23383527945131</v>
      </c>
      <c r="U8" s="40">
        <v>0</v>
      </c>
      <c r="V8" s="40">
        <v>18.8958304240637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1.9704330873531997</v>
      </c>
      <c r="AC8" s="40">
        <v>28.484353090773194</v>
      </c>
      <c r="AD8" s="40">
        <v>37.513162885096506</v>
      </c>
      <c r="AE8" s="40">
        <v>0</v>
      </c>
      <c r="AF8" s="40">
        <v>41.368135916449901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3.3497955779977002</v>
      </c>
      <c r="AM8" s="40">
        <v>22.252881797418301</v>
      </c>
      <c r="AN8" s="40">
        <v>81.594738381934903</v>
      </c>
      <c r="AO8" s="40">
        <v>0</v>
      </c>
      <c r="AP8" s="40">
        <v>18.709695857675499</v>
      </c>
      <c r="AQ8" s="40">
        <v>0</v>
      </c>
      <c r="AR8" s="40">
        <v>20.679696843000002</v>
      </c>
      <c r="AS8" s="40">
        <v>0</v>
      </c>
      <c r="AT8" s="40">
        <v>0</v>
      </c>
      <c r="AU8" s="40">
        <v>0</v>
      </c>
      <c r="AV8" s="40">
        <v>6.0259420863806028</v>
      </c>
      <c r="AW8" s="40">
        <v>364.02238258228624</v>
      </c>
      <c r="AX8" s="40">
        <v>161.26601081554779</v>
      </c>
      <c r="AY8" s="40">
        <v>0</v>
      </c>
      <c r="AZ8" s="40">
        <v>43.330631830221989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1.5830394688339995</v>
      </c>
      <c r="BG8" s="40">
        <v>1.9413225268062</v>
      </c>
      <c r="BH8" s="40">
        <v>32.289061228612603</v>
      </c>
      <c r="BI8" s="40">
        <v>0</v>
      </c>
      <c r="BJ8" s="40">
        <v>2.2170709485152997</v>
      </c>
      <c r="BK8" s="41">
        <f>SUM(C8:BJ8)</f>
        <v>5854.960617968638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118.99802342425771</v>
      </c>
      <c r="E9" s="38">
        <f t="shared" si="0"/>
        <v>673.11494156332196</v>
      </c>
      <c r="F9" s="38">
        <f t="shared" si="0"/>
        <v>0</v>
      </c>
      <c r="G9" s="38">
        <f t="shared" si="0"/>
        <v>0</v>
      </c>
      <c r="H9" s="38">
        <f t="shared" si="0"/>
        <v>1.9997250223311318</v>
      </c>
      <c r="I9" s="38">
        <f t="shared" si="0"/>
        <v>2588.4317326311534</v>
      </c>
      <c r="J9" s="38">
        <f t="shared" si="0"/>
        <v>1113.9031863422556</v>
      </c>
      <c r="K9" s="38">
        <f t="shared" si="0"/>
        <v>0</v>
      </c>
      <c r="L9" s="38">
        <f t="shared" si="0"/>
        <v>16.70468296167569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1.0614089286117998</v>
      </c>
      <c r="S9" s="38">
        <f t="shared" si="0"/>
        <v>282.01889646661186</v>
      </c>
      <c r="T9" s="38">
        <f t="shared" si="0"/>
        <v>171.23383527945131</v>
      </c>
      <c r="U9" s="38">
        <f t="shared" si="0"/>
        <v>0</v>
      </c>
      <c r="V9" s="38">
        <f t="shared" si="0"/>
        <v>18.8958304240637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1.9704330873531997</v>
      </c>
      <c r="AC9" s="38">
        <f t="shared" si="0"/>
        <v>28.484353090773194</v>
      </c>
      <c r="AD9" s="38">
        <f t="shared" si="0"/>
        <v>37.513162885096506</v>
      </c>
      <c r="AE9" s="38">
        <f t="shared" si="0"/>
        <v>0</v>
      </c>
      <c r="AF9" s="38">
        <f t="shared" si="0"/>
        <v>41.368135916449901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3.3497955779977002</v>
      </c>
      <c r="AM9" s="38">
        <f t="shared" si="0"/>
        <v>22.252881797418301</v>
      </c>
      <c r="AN9" s="38">
        <f t="shared" si="0"/>
        <v>81.594738381934903</v>
      </c>
      <c r="AO9" s="38">
        <f t="shared" si="0"/>
        <v>0</v>
      </c>
      <c r="AP9" s="38">
        <f t="shared" si="0"/>
        <v>18.709695857675499</v>
      </c>
      <c r="AQ9" s="38">
        <f t="shared" si="0"/>
        <v>0</v>
      </c>
      <c r="AR9" s="38">
        <f t="shared" si="0"/>
        <v>20.679696843000002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6.0259420863806028</v>
      </c>
      <c r="AW9" s="38">
        <f>(SUM(AW8))</f>
        <v>364.02238258228624</v>
      </c>
      <c r="AX9" s="38">
        <f t="shared" si="0"/>
        <v>161.26601081554779</v>
      </c>
      <c r="AY9" s="38">
        <f t="shared" si="0"/>
        <v>0</v>
      </c>
      <c r="AZ9" s="38">
        <f t="shared" si="0"/>
        <v>43.330631830221989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1.5830394688339995</v>
      </c>
      <c r="BG9" s="38">
        <f t="shared" si="0"/>
        <v>1.9413225268062</v>
      </c>
      <c r="BH9" s="38">
        <f t="shared" si="0"/>
        <v>32.289061228612603</v>
      </c>
      <c r="BI9" s="38">
        <f t="shared" si="0"/>
        <v>0</v>
      </c>
      <c r="BJ9" s="38">
        <f t="shared" si="0"/>
        <v>2.2170709485152997</v>
      </c>
      <c r="BK9" s="36">
        <f>SUM(BK8)</f>
        <v>5854.960617968638</v>
      </c>
    </row>
    <row r="10" spans="1:107">
      <c r="A10" s="17" t="s">
        <v>81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>
      <c r="A11" s="17"/>
      <c r="B11" s="34" t="s">
        <v>111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0.22830231480620006</v>
      </c>
      <c r="I11" s="40">
        <v>0</v>
      </c>
      <c r="J11" s="40">
        <v>0</v>
      </c>
      <c r="K11" s="40">
        <v>0</v>
      </c>
      <c r="L11" s="40">
        <v>1.09651435161E-2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6.3199382064300008E-2</v>
      </c>
      <c r="S11" s="40">
        <v>0</v>
      </c>
      <c r="T11" s="40">
        <v>0</v>
      </c>
      <c r="U11" s="40">
        <v>0</v>
      </c>
      <c r="V11" s="40">
        <v>2.7183226128999999E-3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1.1658027909340001</v>
      </c>
      <c r="AC11" s="40">
        <v>0.38463988612900002</v>
      </c>
      <c r="AD11" s="40">
        <v>0</v>
      </c>
      <c r="AE11" s="40">
        <v>0</v>
      </c>
      <c r="AF11" s="40">
        <v>1.4443050488383999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1.1348224133208999</v>
      </c>
      <c r="AM11" s="40">
        <v>0</v>
      </c>
      <c r="AN11" s="40">
        <v>1.1149045161289999</v>
      </c>
      <c r="AO11" s="40">
        <v>0</v>
      </c>
      <c r="AP11" s="40">
        <v>0.31840919512870003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0.31615681019120001</v>
      </c>
      <c r="AW11" s="40">
        <v>3.0849087340642001</v>
      </c>
      <c r="AX11" s="40">
        <v>0</v>
      </c>
      <c r="AY11" s="40">
        <v>0</v>
      </c>
      <c r="AZ11" s="40">
        <v>0.68300433648340009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0.2014477622891</v>
      </c>
      <c r="BG11" s="40">
        <v>6.1293699935399994E-2</v>
      </c>
      <c r="BH11" s="40">
        <v>0</v>
      </c>
      <c r="BI11" s="40">
        <v>0</v>
      </c>
      <c r="BJ11" s="40">
        <v>0.11147930274189999</v>
      </c>
      <c r="BK11" s="41">
        <f>SUM(C11:BJ11)</f>
        <v>10.3263596591847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0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0.22830231480620006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1.09651435161E-2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6.3199382064300008E-2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2.7183226128999999E-3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1.1658027909340001</v>
      </c>
      <c r="AC12" s="38">
        <f t="shared" si="1"/>
        <v>0.38463988612900002</v>
      </c>
      <c r="AD12" s="38">
        <f t="shared" si="1"/>
        <v>0</v>
      </c>
      <c r="AE12" s="38">
        <f t="shared" si="1"/>
        <v>0</v>
      </c>
      <c r="AF12" s="38">
        <f t="shared" si="1"/>
        <v>1.4443050488383999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1.1348224133208999</v>
      </c>
      <c r="AM12" s="38">
        <f t="shared" si="1"/>
        <v>0</v>
      </c>
      <c r="AN12" s="38">
        <f t="shared" si="1"/>
        <v>1.1149045161289999</v>
      </c>
      <c r="AO12" s="38">
        <f t="shared" si="1"/>
        <v>0</v>
      </c>
      <c r="AP12" s="38">
        <f t="shared" si="1"/>
        <v>0.31840919512870003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0.31615681019120001</v>
      </c>
      <c r="AW12" s="38">
        <f>(SUM(AW11))</f>
        <v>3.0849087340642001</v>
      </c>
      <c r="AX12" s="38">
        <f t="shared" si="1"/>
        <v>0</v>
      </c>
      <c r="AY12" s="38">
        <f t="shared" si="1"/>
        <v>0</v>
      </c>
      <c r="AZ12" s="38">
        <f t="shared" si="1"/>
        <v>0.68300433648340009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0.2014477622891</v>
      </c>
      <c r="BG12" s="38">
        <f t="shared" si="1"/>
        <v>6.1293699935399994E-2</v>
      </c>
      <c r="BH12" s="38">
        <f t="shared" si="1"/>
        <v>0</v>
      </c>
      <c r="BI12" s="38">
        <f t="shared" si="1"/>
        <v>0</v>
      </c>
      <c r="BJ12" s="38">
        <f t="shared" si="1"/>
        <v>0.11147930274189999</v>
      </c>
      <c r="BK12" s="39">
        <f>SUM(BK11)</f>
        <v>10.3263596591847</v>
      </c>
    </row>
    <row r="13" spans="1:107">
      <c r="A13" s="17" t="s">
        <v>82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>
      <c r="A14" s="17"/>
      <c r="B14" s="34" t="s">
        <v>112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0.37051249480609999</v>
      </c>
      <c r="I14" s="40">
        <v>0</v>
      </c>
      <c r="J14" s="40">
        <v>0</v>
      </c>
      <c r="K14" s="40">
        <v>0</v>
      </c>
      <c r="L14" s="40">
        <v>2.0979107342577996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0.10497538177390001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1.0774537245154998</v>
      </c>
      <c r="AC14" s="40">
        <v>6.6338864516099993E-2</v>
      </c>
      <c r="AD14" s="40">
        <v>0</v>
      </c>
      <c r="AE14" s="40">
        <v>0</v>
      </c>
      <c r="AF14" s="40">
        <v>6.7966942404186996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0.80557983048320003</v>
      </c>
      <c r="AM14" s="40">
        <v>5.5546712129000003E-2</v>
      </c>
      <c r="AN14" s="40">
        <v>0</v>
      </c>
      <c r="AO14" s="40">
        <v>0</v>
      </c>
      <c r="AP14" s="40">
        <v>1.2847042889028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3.6924093273179976</v>
      </c>
      <c r="AW14" s="40">
        <v>5.1444683784512995</v>
      </c>
      <c r="AX14" s="40">
        <v>0.55282387096769992</v>
      </c>
      <c r="AY14" s="40">
        <v>0</v>
      </c>
      <c r="AZ14" s="40">
        <v>28.723669256705808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0.21505467087020003</v>
      </c>
      <c r="BG14" s="40">
        <v>2.2112954838699999E-2</v>
      </c>
      <c r="BH14" s="40">
        <v>0</v>
      </c>
      <c r="BI14" s="40">
        <v>0</v>
      </c>
      <c r="BJ14" s="40">
        <v>1.0595860490963001</v>
      </c>
      <c r="BK14" s="41">
        <f t="shared" ref="BK14:BK26" si="2">SUM(C14:BJ14)</f>
        <v>52.069840780051109</v>
      </c>
    </row>
    <row r="15" spans="1:107">
      <c r="A15" s="17"/>
      <c r="B15" s="34" t="s">
        <v>113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7.8348326902900001E-2</v>
      </c>
      <c r="I15" s="40">
        <v>10.3017205935482</v>
      </c>
      <c r="J15" s="40">
        <v>0</v>
      </c>
      <c r="K15" s="40">
        <v>0</v>
      </c>
      <c r="L15" s="40">
        <v>0.17418885158040001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4.6768025806450995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2.93554487095E-2</v>
      </c>
      <c r="AC15" s="40">
        <v>2.9967537387E-2</v>
      </c>
      <c r="AD15" s="40">
        <v>0</v>
      </c>
      <c r="AE15" s="40">
        <v>0</v>
      </c>
      <c r="AF15" s="40">
        <v>0.38458237741900003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8.095352806399999E-3</v>
      </c>
      <c r="AM15" s="40">
        <v>4.2495290322500004E-2</v>
      </c>
      <c r="AN15" s="40">
        <v>5.3119112903199997E-2</v>
      </c>
      <c r="AO15" s="40">
        <v>0</v>
      </c>
      <c r="AP15" s="40">
        <v>1.06238225806E-2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0.14904960528889999</v>
      </c>
      <c r="AW15" s="40">
        <v>1.2748587096773001</v>
      </c>
      <c r="AX15" s="40">
        <v>0</v>
      </c>
      <c r="AY15" s="40">
        <v>0</v>
      </c>
      <c r="AZ15" s="40">
        <v>1.3047725019667999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1.9676407677300001E-2</v>
      </c>
      <c r="BG15" s="40">
        <v>0</v>
      </c>
      <c r="BH15" s="40">
        <v>0</v>
      </c>
      <c r="BI15" s="40">
        <v>0</v>
      </c>
      <c r="BJ15" s="40">
        <v>0.21247645161290002</v>
      </c>
      <c r="BK15" s="41">
        <f t="shared" si="2"/>
        <v>18.750132971028002</v>
      </c>
    </row>
    <row r="16" spans="1:107">
      <c r="A16" s="17"/>
      <c r="B16" s="34" t="s">
        <v>114</v>
      </c>
      <c r="C16" s="40">
        <v>0</v>
      </c>
      <c r="D16" s="40">
        <v>2.1266322580644998</v>
      </c>
      <c r="E16" s="40">
        <v>0</v>
      </c>
      <c r="F16" s="40">
        <v>0</v>
      </c>
      <c r="G16" s="40">
        <v>0</v>
      </c>
      <c r="H16" s="40">
        <v>0.44500906145120001</v>
      </c>
      <c r="I16" s="40">
        <v>0.35621090322569998</v>
      </c>
      <c r="J16" s="40">
        <v>0</v>
      </c>
      <c r="K16" s="40">
        <v>0</v>
      </c>
      <c r="L16" s="40">
        <v>1.4915243629995998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5.4229122580599996E-2</v>
      </c>
      <c r="S16" s="40">
        <v>0</v>
      </c>
      <c r="T16" s="40">
        <v>0</v>
      </c>
      <c r="U16" s="40">
        <v>0</v>
      </c>
      <c r="V16" s="40">
        <v>5.7950729032256998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0.76758204193500001</v>
      </c>
      <c r="AC16" s="40">
        <v>1.1138213709677001</v>
      </c>
      <c r="AD16" s="40">
        <v>0</v>
      </c>
      <c r="AE16" s="40">
        <v>0</v>
      </c>
      <c r="AF16" s="40">
        <v>3.7951757222899003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1.2535776959992999</v>
      </c>
      <c r="AM16" s="40">
        <v>0.35483166532249999</v>
      </c>
      <c r="AN16" s="40">
        <v>0</v>
      </c>
      <c r="AO16" s="40">
        <v>0</v>
      </c>
      <c r="AP16" s="40">
        <v>2.9387494397737997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2.9789949604146986</v>
      </c>
      <c r="AW16" s="40">
        <v>6.3570098845801013</v>
      </c>
      <c r="AX16" s="40">
        <v>2.1215645161290002</v>
      </c>
      <c r="AY16" s="40">
        <v>0</v>
      </c>
      <c r="AZ16" s="40">
        <v>29.894726492674888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0.38508842061170001</v>
      </c>
      <c r="BG16" s="40">
        <v>4.7735201612799996E-2</v>
      </c>
      <c r="BH16" s="40">
        <v>1.060771650258</v>
      </c>
      <c r="BI16" s="40">
        <v>0</v>
      </c>
      <c r="BJ16" s="40">
        <v>0.80619451612870008</v>
      </c>
      <c r="BK16" s="41">
        <f t="shared" si="2"/>
        <v>64.144502190245404</v>
      </c>
    </row>
    <row r="17" spans="1:63">
      <c r="A17" s="17"/>
      <c r="B17" s="34" t="s">
        <v>115</v>
      </c>
      <c r="C17" s="40">
        <v>0</v>
      </c>
      <c r="D17" s="40">
        <v>5.3843387096774</v>
      </c>
      <c r="E17" s="40">
        <v>0</v>
      </c>
      <c r="F17" s="40">
        <v>0</v>
      </c>
      <c r="G17" s="40">
        <v>0</v>
      </c>
      <c r="H17" s="40">
        <v>0.17197577838669997</v>
      </c>
      <c r="I17" s="40">
        <v>5.3843387096774</v>
      </c>
      <c r="J17" s="40">
        <v>0</v>
      </c>
      <c r="K17" s="40">
        <v>0</v>
      </c>
      <c r="L17" s="40">
        <v>1.0768677419354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1.16301716127E-2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0.15461248690279999</v>
      </c>
      <c r="AC17" s="40">
        <v>5.3760903225800002E-2</v>
      </c>
      <c r="AD17" s="40">
        <v>0</v>
      </c>
      <c r="AE17" s="40">
        <v>0</v>
      </c>
      <c r="AF17" s="40">
        <v>0.5698655741934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0.55749395061229989</v>
      </c>
      <c r="AM17" s="40">
        <v>0</v>
      </c>
      <c r="AN17" s="40">
        <v>0</v>
      </c>
      <c r="AO17" s="40">
        <v>0</v>
      </c>
      <c r="AP17" s="40">
        <v>0.21504361290320001</v>
      </c>
      <c r="AQ17" s="40">
        <v>0</v>
      </c>
      <c r="AR17" s="40">
        <v>5.3760903225806</v>
      </c>
      <c r="AS17" s="40">
        <v>0</v>
      </c>
      <c r="AT17" s="40">
        <v>0</v>
      </c>
      <c r="AU17" s="40">
        <v>0</v>
      </c>
      <c r="AV17" s="40">
        <v>0.49782521128939994</v>
      </c>
      <c r="AW17" s="40">
        <v>5.3760903225806</v>
      </c>
      <c r="AX17" s="40">
        <v>0</v>
      </c>
      <c r="AY17" s="40">
        <v>0</v>
      </c>
      <c r="AZ17" s="40">
        <v>0.58599384516109998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8.2037150354200006E-2</v>
      </c>
      <c r="BG17" s="40">
        <v>0</v>
      </c>
      <c r="BH17" s="40">
        <v>0</v>
      </c>
      <c r="BI17" s="40">
        <v>0</v>
      </c>
      <c r="BJ17" s="40">
        <v>0</v>
      </c>
      <c r="BK17" s="41">
        <f t="shared" si="2"/>
        <v>25.497964491092997</v>
      </c>
    </row>
    <row r="18" spans="1:63">
      <c r="A18" s="17"/>
      <c r="B18" s="34" t="s">
        <v>116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0.51100888161229996</v>
      </c>
      <c r="I18" s="40">
        <v>0.6009484516129</v>
      </c>
      <c r="J18" s="40">
        <v>0</v>
      </c>
      <c r="K18" s="40">
        <v>0</v>
      </c>
      <c r="L18" s="40">
        <v>4.6628136677415997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3.8788490967100006E-2</v>
      </c>
      <c r="S18" s="40">
        <v>2.1929817386999999E-2</v>
      </c>
      <c r="T18" s="40">
        <v>0</v>
      </c>
      <c r="U18" s="40">
        <v>0</v>
      </c>
      <c r="V18" s="40">
        <v>0.22945304516120005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0.60290553764459998</v>
      </c>
      <c r="AC18" s="40">
        <v>0</v>
      </c>
      <c r="AD18" s="40">
        <v>0</v>
      </c>
      <c r="AE18" s="40">
        <v>0</v>
      </c>
      <c r="AF18" s="40">
        <v>3.8118844545804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0.61630737783799994</v>
      </c>
      <c r="AM18" s="40">
        <v>0.1087824838709</v>
      </c>
      <c r="AN18" s="40">
        <v>0</v>
      </c>
      <c r="AO18" s="40">
        <v>0</v>
      </c>
      <c r="AP18" s="40">
        <v>1.1039556787416001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1.9828067688348003</v>
      </c>
      <c r="AW18" s="40">
        <v>4.0258730113867989</v>
      </c>
      <c r="AX18" s="40">
        <v>0</v>
      </c>
      <c r="AY18" s="40">
        <v>0</v>
      </c>
      <c r="AZ18" s="40">
        <v>13.715331638771698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0.51696495564369993</v>
      </c>
      <c r="BG18" s="40">
        <v>2.17564967741E-2</v>
      </c>
      <c r="BH18" s="40">
        <v>0</v>
      </c>
      <c r="BI18" s="40">
        <v>0</v>
      </c>
      <c r="BJ18" s="40">
        <v>1.5610286435481</v>
      </c>
      <c r="BK18" s="41">
        <f t="shared" si="2"/>
        <v>34.132539402116798</v>
      </c>
    </row>
    <row r="19" spans="1:63">
      <c r="A19" s="17"/>
      <c r="B19" s="34" t="s">
        <v>117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0.35520852080600002</v>
      </c>
      <c r="I19" s="40">
        <v>0</v>
      </c>
      <c r="J19" s="40">
        <v>0</v>
      </c>
      <c r="K19" s="40">
        <v>0</v>
      </c>
      <c r="L19" s="40">
        <v>2.2476479479028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0.10528761567679999</v>
      </c>
      <c r="S19" s="40">
        <v>0</v>
      </c>
      <c r="T19" s="40">
        <v>0.26374653225799999</v>
      </c>
      <c r="U19" s="40">
        <v>0</v>
      </c>
      <c r="V19" s="40">
        <v>0.10655359903219999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0.97862869483799975</v>
      </c>
      <c r="AC19" s="40">
        <v>0.1052289032258</v>
      </c>
      <c r="AD19" s="40">
        <v>0.1052289032258</v>
      </c>
      <c r="AE19" s="40">
        <v>0</v>
      </c>
      <c r="AF19" s="40">
        <v>5.7393252624190003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1.1767721584186002</v>
      </c>
      <c r="AM19" s="40">
        <v>0</v>
      </c>
      <c r="AN19" s="40">
        <v>0.52614451612900004</v>
      </c>
      <c r="AO19" s="40">
        <v>0</v>
      </c>
      <c r="AP19" s="40">
        <v>3.1033379786769997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2.3652348498342</v>
      </c>
      <c r="AW19" s="40">
        <v>8.3921140831286003</v>
      </c>
      <c r="AX19" s="40">
        <v>0</v>
      </c>
      <c r="AY19" s="40">
        <v>0</v>
      </c>
      <c r="AZ19" s="40">
        <v>15.984458107611204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0.65852050570819998</v>
      </c>
      <c r="BG19" s="40">
        <v>3.15686709676E-2</v>
      </c>
      <c r="BH19" s="40">
        <v>0</v>
      </c>
      <c r="BI19" s="40">
        <v>0</v>
      </c>
      <c r="BJ19" s="40">
        <v>0.27885659354820003</v>
      </c>
      <c r="BK19" s="41">
        <f t="shared" si="2"/>
        <v>42.523863443406995</v>
      </c>
    </row>
    <row r="20" spans="1:63">
      <c r="A20" s="17"/>
      <c r="B20" s="34" t="s">
        <v>118</v>
      </c>
      <c r="C20" s="40">
        <v>0</v>
      </c>
      <c r="D20" s="40">
        <v>0.27395274193540003</v>
      </c>
      <c r="E20" s="40">
        <v>0</v>
      </c>
      <c r="F20" s="40">
        <v>0</v>
      </c>
      <c r="G20" s="40">
        <v>0</v>
      </c>
      <c r="H20" s="40">
        <v>0.22220628283840002</v>
      </c>
      <c r="I20" s="40">
        <v>17.982257980644899</v>
      </c>
      <c r="J20" s="40">
        <v>0</v>
      </c>
      <c r="K20" s="40">
        <v>0</v>
      </c>
      <c r="L20" s="40">
        <v>1.8321959380642001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8.3062471354499998E-2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0.39096892490280011</v>
      </c>
      <c r="AC20" s="40">
        <v>5.4665677419300007E-2</v>
      </c>
      <c r="AD20" s="40">
        <v>0</v>
      </c>
      <c r="AE20" s="40">
        <v>0</v>
      </c>
      <c r="AF20" s="40">
        <v>0.47832467741920009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0.86270902732169996</v>
      </c>
      <c r="AM20" s="40">
        <v>0</v>
      </c>
      <c r="AN20" s="40">
        <v>0</v>
      </c>
      <c r="AO20" s="40">
        <v>0</v>
      </c>
      <c r="AP20" s="40">
        <v>0.32799406451599999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1.4566852891264999</v>
      </c>
      <c r="AW20" s="40">
        <v>3.2910370891932001</v>
      </c>
      <c r="AX20" s="40">
        <v>0</v>
      </c>
      <c r="AY20" s="40">
        <v>0</v>
      </c>
      <c r="AZ20" s="40">
        <v>4.0948516475477019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0.21629245283810003</v>
      </c>
      <c r="BG20" s="40">
        <v>0</v>
      </c>
      <c r="BH20" s="40">
        <v>0</v>
      </c>
      <c r="BI20" s="40">
        <v>0</v>
      </c>
      <c r="BJ20" s="40">
        <v>0.27332838709670004</v>
      </c>
      <c r="BK20" s="41">
        <f t="shared" si="2"/>
        <v>31.840532652218602</v>
      </c>
    </row>
    <row r="21" spans="1:63">
      <c r="A21" s="17"/>
      <c r="B21" s="34" t="s">
        <v>119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8.4892856483599996E-2</v>
      </c>
      <c r="I21" s="40">
        <v>4.7396864516127</v>
      </c>
      <c r="J21" s="40">
        <v>0</v>
      </c>
      <c r="K21" s="40">
        <v>0</v>
      </c>
      <c r="L21" s="40">
        <v>0.9530155258063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6.7012593773900009E-2</v>
      </c>
      <c r="S21" s="40">
        <v>0.6770980645161</v>
      </c>
      <c r="T21" s="40">
        <v>0</v>
      </c>
      <c r="U21" s="40">
        <v>0</v>
      </c>
      <c r="V21" s="40">
        <v>6.7709806450999997E-3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0.4296848725156</v>
      </c>
      <c r="AC21" s="40">
        <v>0</v>
      </c>
      <c r="AD21" s="40">
        <v>0</v>
      </c>
      <c r="AE21" s="40">
        <v>0</v>
      </c>
      <c r="AF21" s="40">
        <v>0.40606064516110002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0.33520225783829999</v>
      </c>
      <c r="AM21" s="40">
        <v>0</v>
      </c>
      <c r="AN21" s="40">
        <v>0.33838387096770001</v>
      </c>
      <c r="AO21" s="40">
        <v>0</v>
      </c>
      <c r="AP21" s="40">
        <v>0.24833613706419999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0.20842229161219999</v>
      </c>
      <c r="AW21" s="40">
        <v>10.9001089139353</v>
      </c>
      <c r="AX21" s="40">
        <v>0</v>
      </c>
      <c r="AY21" s="40">
        <v>0</v>
      </c>
      <c r="AZ21" s="40">
        <v>1.4482762000964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4.3123109870700005E-2</v>
      </c>
      <c r="BG21" s="40">
        <v>0</v>
      </c>
      <c r="BH21" s="40">
        <v>0.67676774193540001</v>
      </c>
      <c r="BI21" s="40">
        <v>0</v>
      </c>
      <c r="BJ21" s="40">
        <v>0</v>
      </c>
      <c r="BK21" s="41">
        <f t="shared" si="2"/>
        <v>21.5628425138346</v>
      </c>
    </row>
    <row r="22" spans="1:63">
      <c r="A22" s="17"/>
      <c r="B22" s="34" t="s">
        <v>120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0.1109254814512</v>
      </c>
      <c r="I22" s="40">
        <v>21.056274464515901</v>
      </c>
      <c r="J22" s="40">
        <v>0</v>
      </c>
      <c r="K22" s="40">
        <v>0</v>
      </c>
      <c r="L22" s="40">
        <v>0.33033003841929998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0.10016702519329999</v>
      </c>
      <c r="S22" s="40">
        <v>2.0930690322579997</v>
      </c>
      <c r="T22" s="40">
        <v>0.68024743548379996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0.15673588496749999</v>
      </c>
      <c r="AC22" s="40">
        <v>0</v>
      </c>
      <c r="AD22" s="40">
        <v>0</v>
      </c>
      <c r="AE22" s="40">
        <v>0</v>
      </c>
      <c r="AF22" s="40">
        <v>0.50503021677400006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0.18310266935449998</v>
      </c>
      <c r="AM22" s="40">
        <v>0</v>
      </c>
      <c r="AN22" s="40">
        <v>0</v>
      </c>
      <c r="AO22" s="40">
        <v>0</v>
      </c>
      <c r="AP22" s="40">
        <v>9.4167087096600002E-2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0.10672658912869999</v>
      </c>
      <c r="AW22" s="40">
        <v>2.4892023581288001</v>
      </c>
      <c r="AX22" s="40">
        <v>0</v>
      </c>
      <c r="AY22" s="40">
        <v>0</v>
      </c>
      <c r="AZ22" s="40">
        <v>1.1128619268704998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1.0463009677400001E-2</v>
      </c>
      <c r="BG22" s="40">
        <v>0</v>
      </c>
      <c r="BH22" s="40">
        <v>0</v>
      </c>
      <c r="BI22" s="40">
        <v>0</v>
      </c>
      <c r="BJ22" s="40">
        <v>0</v>
      </c>
      <c r="BK22" s="41">
        <f t="shared" si="2"/>
        <v>29.029303219319509</v>
      </c>
    </row>
    <row r="23" spans="1:63">
      <c r="A23" s="17"/>
      <c r="B23" s="34" t="s">
        <v>121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7.37402632901E-2</v>
      </c>
      <c r="I23" s="40">
        <v>22.785440999999796</v>
      </c>
      <c r="J23" s="40">
        <v>0</v>
      </c>
      <c r="K23" s="40">
        <v>0</v>
      </c>
      <c r="L23" s="40">
        <v>4.8264184127416998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4.2641843935300003E-2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6.3956610967399991E-2</v>
      </c>
      <c r="AC23" s="40">
        <v>0.1572703548387</v>
      </c>
      <c r="AD23" s="40">
        <v>0</v>
      </c>
      <c r="AE23" s="40">
        <v>0</v>
      </c>
      <c r="AF23" s="40">
        <v>2.6211725806300001E-2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2.09693806451E-2</v>
      </c>
      <c r="AM23" s="40">
        <v>0</v>
      </c>
      <c r="AN23" s="40">
        <v>0</v>
      </c>
      <c r="AO23" s="40">
        <v>0</v>
      </c>
      <c r="AP23" s="40">
        <v>0.38793354193540003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6.5508345160899997E-2</v>
      </c>
      <c r="AW23" s="40">
        <v>2.3173556404837998</v>
      </c>
      <c r="AX23" s="40">
        <v>0</v>
      </c>
      <c r="AY23" s="40">
        <v>0</v>
      </c>
      <c r="AZ23" s="40">
        <v>0.55568858709660007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1.04846903225E-2</v>
      </c>
      <c r="BG23" s="40">
        <v>0</v>
      </c>
      <c r="BH23" s="40">
        <v>0</v>
      </c>
      <c r="BI23" s="40">
        <v>0</v>
      </c>
      <c r="BJ23" s="40">
        <v>0</v>
      </c>
      <c r="BK23" s="41">
        <f t="shared" si="2"/>
        <v>31.333620397223594</v>
      </c>
    </row>
    <row r="24" spans="1:63">
      <c r="A24" s="17"/>
      <c r="B24" s="34" t="s">
        <v>122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0.22725172503180005</v>
      </c>
      <c r="I24" s="40">
        <v>0</v>
      </c>
      <c r="J24" s="40">
        <v>0</v>
      </c>
      <c r="K24" s="40">
        <v>0</v>
      </c>
      <c r="L24" s="40">
        <v>1.8327847548384999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4.2345937838600002E-2</v>
      </c>
      <c r="S24" s="40">
        <v>0</v>
      </c>
      <c r="T24" s="40">
        <v>0</v>
      </c>
      <c r="U24" s="40">
        <v>0</v>
      </c>
      <c r="V24" s="40">
        <v>0.10354716129029999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0.41069870767729999</v>
      </c>
      <c r="AC24" s="40">
        <v>0</v>
      </c>
      <c r="AD24" s="40">
        <v>0</v>
      </c>
      <c r="AE24" s="40">
        <v>0</v>
      </c>
      <c r="AF24" s="40">
        <v>3.7017434753867002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0.13303885716110003</v>
      </c>
      <c r="AM24" s="40">
        <v>0</v>
      </c>
      <c r="AN24" s="40">
        <v>0</v>
      </c>
      <c r="AO24" s="40">
        <v>0</v>
      </c>
      <c r="AP24" s="40">
        <v>0.30005467419349996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0.8823221986112002</v>
      </c>
      <c r="AW24" s="40">
        <v>4.0352180322579994</v>
      </c>
      <c r="AX24" s="40">
        <v>0</v>
      </c>
      <c r="AY24" s="40">
        <v>0</v>
      </c>
      <c r="AZ24" s="40">
        <v>13.129632688160603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9.4254905225599997E-2</v>
      </c>
      <c r="BG24" s="40">
        <v>0.53801872441929999</v>
      </c>
      <c r="BH24" s="40">
        <v>0</v>
      </c>
      <c r="BI24" s="40">
        <v>0</v>
      </c>
      <c r="BJ24" s="40">
        <v>5.1733564516099999E-2</v>
      </c>
      <c r="BK24" s="41">
        <f t="shared" si="2"/>
        <v>25.482645406608604</v>
      </c>
    </row>
    <row r="25" spans="1:63">
      <c r="A25" s="17"/>
      <c r="B25" s="34" t="s">
        <v>123</v>
      </c>
      <c r="C25" s="40">
        <v>0</v>
      </c>
      <c r="D25" s="40">
        <v>2.0819438709677001</v>
      </c>
      <c r="E25" s="40">
        <v>0</v>
      </c>
      <c r="F25" s="40">
        <v>0</v>
      </c>
      <c r="G25" s="40">
        <v>0</v>
      </c>
      <c r="H25" s="40">
        <v>0.21860410645129996</v>
      </c>
      <c r="I25" s="40">
        <v>6.2458316129030997</v>
      </c>
      <c r="J25" s="40">
        <v>0</v>
      </c>
      <c r="K25" s="40">
        <v>0</v>
      </c>
      <c r="L25" s="40">
        <v>1.3538294926128001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9.7870619967500003E-2</v>
      </c>
      <c r="S25" s="40">
        <v>1.0409719354838001</v>
      </c>
      <c r="T25" s="40">
        <v>0</v>
      </c>
      <c r="U25" s="40">
        <v>0</v>
      </c>
      <c r="V25" s="40">
        <v>1.04097193548E-2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0.1793531008384</v>
      </c>
      <c r="AC25" s="40">
        <v>0</v>
      </c>
      <c r="AD25" s="40">
        <v>0</v>
      </c>
      <c r="AE25" s="40">
        <v>0</v>
      </c>
      <c r="AF25" s="40">
        <v>0.182130798387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0.17488095299959999</v>
      </c>
      <c r="AM25" s="40">
        <v>0</v>
      </c>
      <c r="AN25" s="40">
        <v>0</v>
      </c>
      <c r="AO25" s="40">
        <v>0</v>
      </c>
      <c r="AP25" s="40">
        <v>0.26214487648379997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0.36894496016049994</v>
      </c>
      <c r="AW25" s="40">
        <v>9.2876486882577005</v>
      </c>
      <c r="AX25" s="40">
        <v>0</v>
      </c>
      <c r="AY25" s="40">
        <v>0</v>
      </c>
      <c r="AZ25" s="40">
        <v>2.0814948387095997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2.5066265128899999E-2</v>
      </c>
      <c r="BG25" s="40">
        <v>0</v>
      </c>
      <c r="BH25" s="40">
        <v>0</v>
      </c>
      <c r="BI25" s="40">
        <v>0</v>
      </c>
      <c r="BJ25" s="40">
        <v>9.6882136548299996E-2</v>
      </c>
      <c r="BK25" s="41">
        <f t="shared" si="2"/>
        <v>23.708007975254795</v>
      </c>
    </row>
    <row r="26" spans="1:63">
      <c r="A26" s="17"/>
      <c r="B26" s="34" t="s">
        <v>124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0.26122632167690008</v>
      </c>
      <c r="I26" s="40">
        <v>2.0873058064515999</v>
      </c>
      <c r="J26" s="40">
        <v>0</v>
      </c>
      <c r="K26" s="40">
        <v>0</v>
      </c>
      <c r="L26" s="40">
        <v>0.58705475806430008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5.6373185999800006E-2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0.42492111283829992</v>
      </c>
      <c r="AC26" s="40">
        <v>0</v>
      </c>
      <c r="AD26" s="40">
        <v>0</v>
      </c>
      <c r="AE26" s="40">
        <v>0</v>
      </c>
      <c r="AF26" s="40">
        <v>0.89581345161280002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0.34318997806409995</v>
      </c>
      <c r="AM26" s="40">
        <v>0</v>
      </c>
      <c r="AN26" s="40">
        <v>0.31249306451609998</v>
      </c>
      <c r="AO26" s="40">
        <v>0</v>
      </c>
      <c r="AP26" s="40">
        <v>0.74882271180619997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1.4552390991900002</v>
      </c>
      <c r="AW26" s="40">
        <v>11.8714908705479</v>
      </c>
      <c r="AX26" s="40">
        <v>0</v>
      </c>
      <c r="AY26" s="40">
        <v>0</v>
      </c>
      <c r="AZ26" s="40">
        <v>5.2181869428053007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0.14186500035419999</v>
      </c>
      <c r="BG26" s="40">
        <v>0.37684118638699998</v>
      </c>
      <c r="BH26" s="40">
        <v>0</v>
      </c>
      <c r="BI26" s="40">
        <v>0</v>
      </c>
      <c r="BJ26" s="40">
        <v>0.4929129915805</v>
      </c>
      <c r="BK26" s="41">
        <f t="shared" si="2"/>
        <v>25.273736481895003</v>
      </c>
    </row>
    <row r="27" spans="1:63">
      <c r="A27" s="17"/>
      <c r="B27" s="26" t="s">
        <v>97</v>
      </c>
      <c r="C27" s="39">
        <f t="shared" ref="C27:AH27" si="3">SUM(C14:C26)</f>
        <v>0</v>
      </c>
      <c r="D27" s="39">
        <f t="shared" si="3"/>
        <v>9.8668675806449997</v>
      </c>
      <c r="E27" s="39">
        <f t="shared" si="3"/>
        <v>0</v>
      </c>
      <c r="F27" s="39">
        <f t="shared" si="3"/>
        <v>0</v>
      </c>
      <c r="G27" s="39">
        <f t="shared" si="3"/>
        <v>0</v>
      </c>
      <c r="H27" s="39">
        <f t="shared" si="3"/>
        <v>3.1309101011884999</v>
      </c>
      <c r="I27" s="39">
        <f t="shared" si="3"/>
        <v>91.540015974192201</v>
      </c>
      <c r="J27" s="39">
        <f t="shared" si="3"/>
        <v>0</v>
      </c>
      <c r="K27" s="39">
        <f t="shared" si="3"/>
        <v>0</v>
      </c>
      <c r="L27" s="39">
        <f t="shared" si="3"/>
        <v>23.4665822269647</v>
      </c>
      <c r="M27" s="39">
        <f t="shared" si="3"/>
        <v>0</v>
      </c>
      <c r="N27" s="39">
        <f t="shared" si="3"/>
        <v>0</v>
      </c>
      <c r="O27" s="39">
        <f t="shared" si="3"/>
        <v>0</v>
      </c>
      <c r="P27" s="39">
        <f t="shared" si="3"/>
        <v>0</v>
      </c>
      <c r="Q27" s="39">
        <f t="shared" si="3"/>
        <v>0</v>
      </c>
      <c r="R27" s="39">
        <f t="shared" si="3"/>
        <v>0.80438446067400005</v>
      </c>
      <c r="S27" s="39">
        <f t="shared" si="3"/>
        <v>8.5098714302899996</v>
      </c>
      <c r="T27" s="39">
        <f t="shared" si="3"/>
        <v>0.94399396774179989</v>
      </c>
      <c r="U27" s="39">
        <f t="shared" si="3"/>
        <v>0</v>
      </c>
      <c r="V27" s="39">
        <f t="shared" si="3"/>
        <v>6.2518074087092996</v>
      </c>
      <c r="W27" s="39">
        <f t="shared" si="3"/>
        <v>0</v>
      </c>
      <c r="X27" s="39">
        <f t="shared" si="3"/>
        <v>0</v>
      </c>
      <c r="Y27" s="39">
        <f t="shared" si="3"/>
        <v>0</v>
      </c>
      <c r="Z27" s="39">
        <f t="shared" si="3"/>
        <v>0</v>
      </c>
      <c r="AA27" s="39">
        <f t="shared" si="3"/>
        <v>0</v>
      </c>
      <c r="AB27" s="39">
        <f t="shared" si="3"/>
        <v>5.6668571492526993</v>
      </c>
      <c r="AC27" s="39">
        <f t="shared" si="3"/>
        <v>1.5810536115803999</v>
      </c>
      <c r="AD27" s="39">
        <f t="shared" si="3"/>
        <v>0.1052289032258</v>
      </c>
      <c r="AE27" s="39">
        <f t="shared" si="3"/>
        <v>0</v>
      </c>
      <c r="AF27" s="39">
        <f t="shared" si="3"/>
        <v>27.2928426218675</v>
      </c>
      <c r="AG27" s="39">
        <f t="shared" si="3"/>
        <v>0</v>
      </c>
      <c r="AH27" s="39">
        <f t="shared" si="3"/>
        <v>0</v>
      </c>
      <c r="AI27" s="39">
        <f t="shared" ref="AI27:BK27" si="4">SUM(AI14:AI26)</f>
        <v>0</v>
      </c>
      <c r="AJ27" s="39">
        <f t="shared" si="4"/>
        <v>0</v>
      </c>
      <c r="AK27" s="39">
        <f t="shared" si="4"/>
        <v>0</v>
      </c>
      <c r="AL27" s="39">
        <f t="shared" si="4"/>
        <v>6.4709194895422</v>
      </c>
      <c r="AM27" s="39">
        <f t="shared" si="4"/>
        <v>0.56165615164490001</v>
      </c>
      <c r="AN27" s="39">
        <f t="shared" si="4"/>
        <v>1.230140564516</v>
      </c>
      <c r="AO27" s="39">
        <f t="shared" si="4"/>
        <v>0</v>
      </c>
      <c r="AP27" s="39">
        <f t="shared" si="4"/>
        <v>11.0258679146747</v>
      </c>
      <c r="AQ27" s="39">
        <f t="shared" si="4"/>
        <v>0</v>
      </c>
      <c r="AR27" s="39">
        <f t="shared" si="4"/>
        <v>5.3760903225806</v>
      </c>
      <c r="AS27" s="39">
        <f t="shared" si="4"/>
        <v>0</v>
      </c>
      <c r="AT27" s="39">
        <f t="shared" si="4"/>
        <v>0</v>
      </c>
      <c r="AU27" s="39">
        <f t="shared" si="4"/>
        <v>0</v>
      </c>
      <c r="AV27" s="39">
        <f t="shared" si="4"/>
        <v>16.210169495969996</v>
      </c>
      <c r="AW27" s="39">
        <f t="shared" si="4"/>
        <v>74.762475982609402</v>
      </c>
      <c r="AX27" s="39">
        <f t="shared" si="4"/>
        <v>2.6743883870967</v>
      </c>
      <c r="AY27" s="39">
        <f t="shared" si="4"/>
        <v>0</v>
      </c>
      <c r="AZ27" s="39">
        <f t="shared" si="4"/>
        <v>117.84994467417819</v>
      </c>
      <c r="BA27" s="39">
        <f t="shared" si="4"/>
        <v>0</v>
      </c>
      <c r="BB27" s="39">
        <f t="shared" si="4"/>
        <v>0</v>
      </c>
      <c r="BC27" s="39">
        <f t="shared" si="4"/>
        <v>0</v>
      </c>
      <c r="BD27" s="39">
        <f t="shared" si="4"/>
        <v>0</v>
      </c>
      <c r="BE27" s="39">
        <f t="shared" si="4"/>
        <v>0</v>
      </c>
      <c r="BF27" s="39">
        <f t="shared" si="4"/>
        <v>2.4188915442827001</v>
      </c>
      <c r="BG27" s="39">
        <f t="shared" si="4"/>
        <v>1.0380332349995001</v>
      </c>
      <c r="BH27" s="39">
        <f t="shared" si="4"/>
        <v>1.7375393921933999</v>
      </c>
      <c r="BI27" s="39">
        <f t="shared" si="4"/>
        <v>0</v>
      </c>
      <c r="BJ27" s="39">
        <f t="shared" si="4"/>
        <v>4.8329993336757999</v>
      </c>
      <c r="BK27" s="39">
        <f t="shared" si="4"/>
        <v>425.349531924296</v>
      </c>
    </row>
    <row r="28" spans="1:63">
      <c r="A28" s="17" t="s">
        <v>83</v>
      </c>
      <c r="B28" s="25" t="s">
        <v>15</v>
      </c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5"/>
    </row>
    <row r="29" spans="1:63">
      <c r="A29" s="17"/>
      <c r="B29" s="26" t="s">
        <v>40</v>
      </c>
      <c r="C29" s="36">
        <v>0</v>
      </c>
      <c r="D29" s="35">
        <v>0</v>
      </c>
      <c r="E29" s="35">
        <v>0</v>
      </c>
      <c r="F29" s="35">
        <v>0</v>
      </c>
      <c r="G29" s="37">
        <v>0</v>
      </c>
      <c r="H29" s="36">
        <v>0</v>
      </c>
      <c r="I29" s="35">
        <v>0</v>
      </c>
      <c r="J29" s="35">
        <v>0</v>
      </c>
      <c r="K29" s="35">
        <v>0</v>
      </c>
      <c r="L29" s="37">
        <v>0</v>
      </c>
      <c r="M29" s="36">
        <v>0</v>
      </c>
      <c r="N29" s="35">
        <v>0</v>
      </c>
      <c r="O29" s="35">
        <v>0</v>
      </c>
      <c r="P29" s="35">
        <v>0</v>
      </c>
      <c r="Q29" s="37">
        <v>0</v>
      </c>
      <c r="R29" s="36">
        <v>0</v>
      </c>
      <c r="S29" s="35">
        <v>0</v>
      </c>
      <c r="T29" s="35">
        <v>0</v>
      </c>
      <c r="U29" s="35">
        <v>0</v>
      </c>
      <c r="V29" s="37">
        <v>0</v>
      </c>
      <c r="W29" s="36">
        <v>0</v>
      </c>
      <c r="X29" s="35">
        <v>0</v>
      </c>
      <c r="Y29" s="35">
        <v>0</v>
      </c>
      <c r="Z29" s="35">
        <v>0</v>
      </c>
      <c r="AA29" s="37">
        <v>0</v>
      </c>
      <c r="AB29" s="36">
        <v>0</v>
      </c>
      <c r="AC29" s="35">
        <v>0</v>
      </c>
      <c r="AD29" s="35">
        <v>0</v>
      </c>
      <c r="AE29" s="35">
        <v>0</v>
      </c>
      <c r="AF29" s="37">
        <v>0</v>
      </c>
      <c r="AG29" s="36">
        <v>0</v>
      </c>
      <c r="AH29" s="35">
        <v>0</v>
      </c>
      <c r="AI29" s="35">
        <v>0</v>
      </c>
      <c r="AJ29" s="35">
        <v>0</v>
      </c>
      <c r="AK29" s="37">
        <v>0</v>
      </c>
      <c r="AL29" s="36">
        <v>0</v>
      </c>
      <c r="AM29" s="35">
        <v>0</v>
      </c>
      <c r="AN29" s="35">
        <v>0</v>
      </c>
      <c r="AO29" s="35">
        <v>0</v>
      </c>
      <c r="AP29" s="37">
        <v>0</v>
      </c>
      <c r="AQ29" s="36">
        <v>0</v>
      </c>
      <c r="AR29" s="35">
        <v>0</v>
      </c>
      <c r="AS29" s="35">
        <v>0</v>
      </c>
      <c r="AT29" s="35">
        <v>0</v>
      </c>
      <c r="AU29" s="37">
        <v>0</v>
      </c>
      <c r="AV29" s="36">
        <v>0</v>
      </c>
      <c r="AW29" s="35">
        <v>0</v>
      </c>
      <c r="AX29" s="35">
        <v>0</v>
      </c>
      <c r="AY29" s="35">
        <v>0</v>
      </c>
      <c r="AZ29" s="37">
        <v>0</v>
      </c>
      <c r="BA29" s="36">
        <v>0</v>
      </c>
      <c r="BB29" s="35">
        <v>0</v>
      </c>
      <c r="BC29" s="35">
        <v>0</v>
      </c>
      <c r="BD29" s="35">
        <v>0</v>
      </c>
      <c r="BE29" s="37">
        <v>0</v>
      </c>
      <c r="BF29" s="36">
        <v>0</v>
      </c>
      <c r="BG29" s="35">
        <v>0</v>
      </c>
      <c r="BH29" s="35">
        <v>0</v>
      </c>
      <c r="BI29" s="35">
        <v>0</v>
      </c>
      <c r="BJ29" s="37">
        <v>0</v>
      </c>
      <c r="BK29" s="41">
        <f>SUM(C29:BJ29)</f>
        <v>0</v>
      </c>
    </row>
    <row r="30" spans="1:63">
      <c r="A30" s="17"/>
      <c r="B30" s="26" t="s">
        <v>96</v>
      </c>
      <c r="C30" s="38">
        <f t="shared" ref="C30:BJ30" si="5">SUM(C29)</f>
        <v>0</v>
      </c>
      <c r="D30" s="38">
        <f t="shared" si="5"/>
        <v>0</v>
      </c>
      <c r="E30" s="38">
        <f t="shared" si="5"/>
        <v>0</v>
      </c>
      <c r="F30" s="38">
        <f t="shared" si="5"/>
        <v>0</v>
      </c>
      <c r="G30" s="38">
        <f t="shared" si="5"/>
        <v>0</v>
      </c>
      <c r="H30" s="38">
        <f t="shared" si="5"/>
        <v>0</v>
      </c>
      <c r="I30" s="38">
        <f t="shared" si="5"/>
        <v>0</v>
      </c>
      <c r="J30" s="38">
        <f t="shared" si="5"/>
        <v>0</v>
      </c>
      <c r="K30" s="38">
        <f t="shared" si="5"/>
        <v>0</v>
      </c>
      <c r="L30" s="38">
        <f t="shared" si="5"/>
        <v>0</v>
      </c>
      <c r="M30" s="38">
        <f t="shared" si="5"/>
        <v>0</v>
      </c>
      <c r="N30" s="38">
        <f t="shared" si="5"/>
        <v>0</v>
      </c>
      <c r="O30" s="38">
        <f t="shared" si="5"/>
        <v>0</v>
      </c>
      <c r="P30" s="38">
        <f t="shared" si="5"/>
        <v>0</v>
      </c>
      <c r="Q30" s="38">
        <f t="shared" si="5"/>
        <v>0</v>
      </c>
      <c r="R30" s="38">
        <f t="shared" si="5"/>
        <v>0</v>
      </c>
      <c r="S30" s="38">
        <f t="shared" si="5"/>
        <v>0</v>
      </c>
      <c r="T30" s="38">
        <f t="shared" si="5"/>
        <v>0</v>
      </c>
      <c r="U30" s="38">
        <f t="shared" si="5"/>
        <v>0</v>
      </c>
      <c r="V30" s="38">
        <f t="shared" si="5"/>
        <v>0</v>
      </c>
      <c r="W30" s="38">
        <f t="shared" si="5"/>
        <v>0</v>
      </c>
      <c r="X30" s="38">
        <f t="shared" si="5"/>
        <v>0</v>
      </c>
      <c r="Y30" s="38">
        <f t="shared" si="5"/>
        <v>0</v>
      </c>
      <c r="Z30" s="38">
        <f t="shared" si="5"/>
        <v>0</v>
      </c>
      <c r="AA30" s="38">
        <f t="shared" si="5"/>
        <v>0</v>
      </c>
      <c r="AB30" s="38">
        <f t="shared" si="5"/>
        <v>0</v>
      </c>
      <c r="AC30" s="38">
        <f t="shared" si="5"/>
        <v>0</v>
      </c>
      <c r="AD30" s="38">
        <f t="shared" si="5"/>
        <v>0</v>
      </c>
      <c r="AE30" s="38">
        <f t="shared" si="5"/>
        <v>0</v>
      </c>
      <c r="AF30" s="38">
        <f t="shared" si="5"/>
        <v>0</v>
      </c>
      <c r="AG30" s="38">
        <f t="shared" si="5"/>
        <v>0</v>
      </c>
      <c r="AH30" s="38">
        <f t="shared" si="5"/>
        <v>0</v>
      </c>
      <c r="AI30" s="38">
        <f t="shared" si="5"/>
        <v>0</v>
      </c>
      <c r="AJ30" s="38">
        <f t="shared" si="5"/>
        <v>0</v>
      </c>
      <c r="AK30" s="38">
        <f t="shared" si="5"/>
        <v>0</v>
      </c>
      <c r="AL30" s="38">
        <f t="shared" si="5"/>
        <v>0</v>
      </c>
      <c r="AM30" s="38">
        <f t="shared" si="5"/>
        <v>0</v>
      </c>
      <c r="AN30" s="38">
        <f t="shared" si="5"/>
        <v>0</v>
      </c>
      <c r="AO30" s="38">
        <f t="shared" si="5"/>
        <v>0</v>
      </c>
      <c r="AP30" s="38">
        <f t="shared" si="5"/>
        <v>0</v>
      </c>
      <c r="AQ30" s="38">
        <f t="shared" si="5"/>
        <v>0</v>
      </c>
      <c r="AR30" s="38">
        <f t="shared" si="5"/>
        <v>0</v>
      </c>
      <c r="AS30" s="38">
        <f t="shared" si="5"/>
        <v>0</v>
      </c>
      <c r="AT30" s="38">
        <f t="shared" si="5"/>
        <v>0</v>
      </c>
      <c r="AU30" s="38">
        <f t="shared" si="5"/>
        <v>0</v>
      </c>
      <c r="AV30" s="38">
        <f t="shared" si="5"/>
        <v>0</v>
      </c>
      <c r="AW30" s="38">
        <f t="shared" si="5"/>
        <v>0</v>
      </c>
      <c r="AX30" s="38">
        <f t="shared" si="5"/>
        <v>0</v>
      </c>
      <c r="AY30" s="38">
        <f t="shared" si="5"/>
        <v>0</v>
      </c>
      <c r="AZ30" s="38">
        <f t="shared" si="5"/>
        <v>0</v>
      </c>
      <c r="BA30" s="38">
        <f t="shared" si="5"/>
        <v>0</v>
      </c>
      <c r="BB30" s="38">
        <f t="shared" si="5"/>
        <v>0</v>
      </c>
      <c r="BC30" s="38">
        <f t="shared" si="5"/>
        <v>0</v>
      </c>
      <c r="BD30" s="38">
        <f t="shared" si="5"/>
        <v>0</v>
      </c>
      <c r="BE30" s="38">
        <f t="shared" si="5"/>
        <v>0</v>
      </c>
      <c r="BF30" s="38">
        <f t="shared" si="5"/>
        <v>0</v>
      </c>
      <c r="BG30" s="38">
        <f t="shared" si="5"/>
        <v>0</v>
      </c>
      <c r="BH30" s="38">
        <f t="shared" si="5"/>
        <v>0</v>
      </c>
      <c r="BI30" s="38">
        <f t="shared" si="5"/>
        <v>0</v>
      </c>
      <c r="BJ30" s="38">
        <f t="shared" si="5"/>
        <v>0</v>
      </c>
      <c r="BK30" s="39">
        <f>SUM(BK29)</f>
        <v>0</v>
      </c>
    </row>
    <row r="31" spans="1:63">
      <c r="A31" s="17" t="s">
        <v>85</v>
      </c>
      <c r="B31" s="33" t="s">
        <v>101</v>
      </c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5"/>
    </row>
    <row r="32" spans="1:63">
      <c r="A32" s="17"/>
      <c r="B32" s="26" t="s">
        <v>40</v>
      </c>
      <c r="C32" s="36">
        <v>0</v>
      </c>
      <c r="D32" s="35">
        <v>0</v>
      </c>
      <c r="E32" s="35">
        <v>0</v>
      </c>
      <c r="F32" s="35">
        <v>0</v>
      </c>
      <c r="G32" s="37">
        <v>0</v>
      </c>
      <c r="H32" s="36">
        <v>0</v>
      </c>
      <c r="I32" s="35">
        <v>0</v>
      </c>
      <c r="J32" s="35">
        <v>0</v>
      </c>
      <c r="K32" s="35">
        <v>0</v>
      </c>
      <c r="L32" s="37">
        <v>0</v>
      </c>
      <c r="M32" s="36">
        <v>0</v>
      </c>
      <c r="N32" s="35">
        <v>0</v>
      </c>
      <c r="O32" s="35">
        <v>0</v>
      </c>
      <c r="P32" s="35">
        <v>0</v>
      </c>
      <c r="Q32" s="37">
        <v>0</v>
      </c>
      <c r="R32" s="36">
        <v>0</v>
      </c>
      <c r="S32" s="35">
        <v>0</v>
      </c>
      <c r="T32" s="35">
        <v>0</v>
      </c>
      <c r="U32" s="35">
        <v>0</v>
      </c>
      <c r="V32" s="37">
        <v>0</v>
      </c>
      <c r="W32" s="36">
        <v>0</v>
      </c>
      <c r="X32" s="35">
        <v>0</v>
      </c>
      <c r="Y32" s="35">
        <v>0</v>
      </c>
      <c r="Z32" s="35">
        <v>0</v>
      </c>
      <c r="AA32" s="37">
        <v>0</v>
      </c>
      <c r="AB32" s="36">
        <v>0</v>
      </c>
      <c r="AC32" s="35">
        <v>0</v>
      </c>
      <c r="AD32" s="35">
        <v>0</v>
      </c>
      <c r="AE32" s="35">
        <v>0</v>
      </c>
      <c r="AF32" s="37">
        <v>0</v>
      </c>
      <c r="AG32" s="36">
        <v>0</v>
      </c>
      <c r="AH32" s="35">
        <v>0</v>
      </c>
      <c r="AI32" s="35">
        <v>0</v>
      </c>
      <c r="AJ32" s="35">
        <v>0</v>
      </c>
      <c r="AK32" s="37">
        <v>0</v>
      </c>
      <c r="AL32" s="36">
        <v>0</v>
      </c>
      <c r="AM32" s="35">
        <v>0</v>
      </c>
      <c r="AN32" s="35">
        <v>0</v>
      </c>
      <c r="AO32" s="35">
        <v>0</v>
      </c>
      <c r="AP32" s="37">
        <v>0</v>
      </c>
      <c r="AQ32" s="36">
        <v>0</v>
      </c>
      <c r="AR32" s="35">
        <v>0</v>
      </c>
      <c r="AS32" s="35">
        <v>0</v>
      </c>
      <c r="AT32" s="35">
        <v>0</v>
      </c>
      <c r="AU32" s="37">
        <v>0</v>
      </c>
      <c r="AV32" s="36">
        <v>0</v>
      </c>
      <c r="AW32" s="35">
        <v>0</v>
      </c>
      <c r="AX32" s="35">
        <v>0</v>
      </c>
      <c r="AY32" s="35">
        <v>0</v>
      </c>
      <c r="AZ32" s="37">
        <v>0</v>
      </c>
      <c r="BA32" s="36">
        <v>0</v>
      </c>
      <c r="BB32" s="35">
        <v>0</v>
      </c>
      <c r="BC32" s="35">
        <v>0</v>
      </c>
      <c r="BD32" s="35">
        <v>0</v>
      </c>
      <c r="BE32" s="37">
        <v>0</v>
      </c>
      <c r="BF32" s="36">
        <v>0</v>
      </c>
      <c r="BG32" s="35">
        <v>0</v>
      </c>
      <c r="BH32" s="35">
        <v>0</v>
      </c>
      <c r="BI32" s="35">
        <v>0</v>
      </c>
      <c r="BJ32" s="37">
        <v>0</v>
      </c>
      <c r="BK32" s="41">
        <f>SUM(C32:BJ32)</f>
        <v>0</v>
      </c>
    </row>
    <row r="33" spans="1:67">
      <c r="A33" s="17"/>
      <c r="B33" s="26" t="s">
        <v>95</v>
      </c>
      <c r="C33" s="38">
        <f t="shared" ref="C33:BJ33" si="6">SUM(C32)</f>
        <v>0</v>
      </c>
      <c r="D33" s="38">
        <f t="shared" si="6"/>
        <v>0</v>
      </c>
      <c r="E33" s="38">
        <f t="shared" si="6"/>
        <v>0</v>
      </c>
      <c r="F33" s="38">
        <f t="shared" si="6"/>
        <v>0</v>
      </c>
      <c r="G33" s="38">
        <f t="shared" si="6"/>
        <v>0</v>
      </c>
      <c r="H33" s="38">
        <f t="shared" si="6"/>
        <v>0</v>
      </c>
      <c r="I33" s="38">
        <f t="shared" si="6"/>
        <v>0</v>
      </c>
      <c r="J33" s="38">
        <f t="shared" si="6"/>
        <v>0</v>
      </c>
      <c r="K33" s="38">
        <f t="shared" si="6"/>
        <v>0</v>
      </c>
      <c r="L33" s="38">
        <f t="shared" si="6"/>
        <v>0</v>
      </c>
      <c r="M33" s="38">
        <f t="shared" si="6"/>
        <v>0</v>
      </c>
      <c r="N33" s="38">
        <f t="shared" si="6"/>
        <v>0</v>
      </c>
      <c r="O33" s="38">
        <f t="shared" si="6"/>
        <v>0</v>
      </c>
      <c r="P33" s="38">
        <f t="shared" si="6"/>
        <v>0</v>
      </c>
      <c r="Q33" s="38">
        <f t="shared" si="6"/>
        <v>0</v>
      </c>
      <c r="R33" s="38">
        <f t="shared" si="6"/>
        <v>0</v>
      </c>
      <c r="S33" s="38">
        <f t="shared" si="6"/>
        <v>0</v>
      </c>
      <c r="T33" s="38">
        <f t="shared" si="6"/>
        <v>0</v>
      </c>
      <c r="U33" s="38">
        <f t="shared" si="6"/>
        <v>0</v>
      </c>
      <c r="V33" s="38">
        <f t="shared" si="6"/>
        <v>0</v>
      </c>
      <c r="W33" s="38">
        <f t="shared" si="6"/>
        <v>0</v>
      </c>
      <c r="X33" s="38">
        <f t="shared" si="6"/>
        <v>0</v>
      </c>
      <c r="Y33" s="38">
        <f t="shared" si="6"/>
        <v>0</v>
      </c>
      <c r="Z33" s="38">
        <f t="shared" si="6"/>
        <v>0</v>
      </c>
      <c r="AA33" s="38">
        <f t="shared" si="6"/>
        <v>0</v>
      </c>
      <c r="AB33" s="38">
        <f t="shared" si="6"/>
        <v>0</v>
      </c>
      <c r="AC33" s="38">
        <f t="shared" si="6"/>
        <v>0</v>
      </c>
      <c r="AD33" s="38">
        <f t="shared" si="6"/>
        <v>0</v>
      </c>
      <c r="AE33" s="38">
        <f t="shared" si="6"/>
        <v>0</v>
      </c>
      <c r="AF33" s="38">
        <f t="shared" si="6"/>
        <v>0</v>
      </c>
      <c r="AG33" s="38">
        <f t="shared" si="6"/>
        <v>0</v>
      </c>
      <c r="AH33" s="38">
        <f t="shared" si="6"/>
        <v>0</v>
      </c>
      <c r="AI33" s="38">
        <f t="shared" si="6"/>
        <v>0</v>
      </c>
      <c r="AJ33" s="38">
        <f t="shared" si="6"/>
        <v>0</v>
      </c>
      <c r="AK33" s="38">
        <f t="shared" si="6"/>
        <v>0</v>
      </c>
      <c r="AL33" s="38">
        <f t="shared" si="6"/>
        <v>0</v>
      </c>
      <c r="AM33" s="38">
        <f t="shared" si="6"/>
        <v>0</v>
      </c>
      <c r="AN33" s="38">
        <f t="shared" si="6"/>
        <v>0</v>
      </c>
      <c r="AO33" s="38">
        <f t="shared" si="6"/>
        <v>0</v>
      </c>
      <c r="AP33" s="38">
        <f t="shared" si="6"/>
        <v>0</v>
      </c>
      <c r="AQ33" s="38">
        <f t="shared" si="6"/>
        <v>0</v>
      </c>
      <c r="AR33" s="38">
        <f t="shared" si="6"/>
        <v>0</v>
      </c>
      <c r="AS33" s="38">
        <f t="shared" si="6"/>
        <v>0</v>
      </c>
      <c r="AT33" s="38">
        <f t="shared" si="6"/>
        <v>0</v>
      </c>
      <c r="AU33" s="38">
        <f t="shared" si="6"/>
        <v>0</v>
      </c>
      <c r="AV33" s="38">
        <f t="shared" si="6"/>
        <v>0</v>
      </c>
      <c r="AW33" s="38">
        <f t="shared" si="6"/>
        <v>0</v>
      </c>
      <c r="AX33" s="38">
        <f t="shared" si="6"/>
        <v>0</v>
      </c>
      <c r="AY33" s="38">
        <f t="shared" si="6"/>
        <v>0</v>
      </c>
      <c r="AZ33" s="38">
        <f t="shared" si="6"/>
        <v>0</v>
      </c>
      <c r="BA33" s="38">
        <f t="shared" si="6"/>
        <v>0</v>
      </c>
      <c r="BB33" s="38">
        <f t="shared" si="6"/>
        <v>0</v>
      </c>
      <c r="BC33" s="38">
        <f t="shared" si="6"/>
        <v>0</v>
      </c>
      <c r="BD33" s="38">
        <f t="shared" si="6"/>
        <v>0</v>
      </c>
      <c r="BE33" s="38">
        <f t="shared" si="6"/>
        <v>0</v>
      </c>
      <c r="BF33" s="38">
        <f t="shared" si="6"/>
        <v>0</v>
      </c>
      <c r="BG33" s="38">
        <f t="shared" si="6"/>
        <v>0</v>
      </c>
      <c r="BH33" s="38">
        <f t="shared" si="6"/>
        <v>0</v>
      </c>
      <c r="BI33" s="38">
        <f t="shared" si="6"/>
        <v>0</v>
      </c>
      <c r="BJ33" s="38">
        <f t="shared" si="6"/>
        <v>0</v>
      </c>
      <c r="BK33" s="39">
        <f>SUM(BK32)</f>
        <v>0</v>
      </c>
    </row>
    <row r="34" spans="1:67">
      <c r="A34" s="17" t="s">
        <v>86</v>
      </c>
      <c r="B34" s="25" t="s">
        <v>16</v>
      </c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5"/>
    </row>
    <row r="35" spans="1:67">
      <c r="A35" s="17"/>
      <c r="B35" s="34" t="s">
        <v>125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0.20776363348340002</v>
      </c>
      <c r="I35" s="40">
        <v>7.2569264609999005</v>
      </c>
      <c r="J35" s="40">
        <v>0</v>
      </c>
      <c r="K35" s="40">
        <v>0</v>
      </c>
      <c r="L35" s="40">
        <v>1.9576512968385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0.1249841399025</v>
      </c>
      <c r="S35" s="40">
        <v>0.32335313264510002</v>
      </c>
      <c r="T35" s="40">
        <v>0.20532681835479999</v>
      </c>
      <c r="U35" s="40">
        <v>0</v>
      </c>
      <c r="V35" s="40">
        <v>0.34931308932249999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3.7150845342249998</v>
      </c>
      <c r="AC35" s="40">
        <v>0.78868054303190005</v>
      </c>
      <c r="AD35" s="40">
        <v>0.31394574193540004</v>
      </c>
      <c r="AE35" s="40">
        <v>0</v>
      </c>
      <c r="AF35" s="40">
        <v>20.461012938676699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5.9987862079015999</v>
      </c>
      <c r="AM35" s="40">
        <v>1.1209108375804</v>
      </c>
      <c r="AN35" s="40">
        <v>0.36627003225800003</v>
      </c>
      <c r="AO35" s="40">
        <v>0</v>
      </c>
      <c r="AP35" s="40">
        <v>8.9291169262893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5.8375145118945015</v>
      </c>
      <c r="AW35" s="40">
        <v>15.887768976837805</v>
      </c>
      <c r="AX35" s="40">
        <v>2.8472475288063004</v>
      </c>
      <c r="AY35" s="40">
        <v>0</v>
      </c>
      <c r="AZ35" s="40">
        <v>27.163148479835094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1.6957708809956</v>
      </c>
      <c r="BG35" s="40">
        <v>1.4829020226128</v>
      </c>
      <c r="BH35" s="40">
        <v>5.9577787806772999</v>
      </c>
      <c r="BI35" s="40">
        <v>0</v>
      </c>
      <c r="BJ35" s="40">
        <v>2.8491314813217001</v>
      </c>
      <c r="BK35" s="41">
        <f>SUM(C35:BJ35)</f>
        <v>115.84038899642613</v>
      </c>
      <c r="BL35" s="42"/>
      <c r="BN35" s="42"/>
    </row>
    <row r="36" spans="1:67">
      <c r="A36" s="17"/>
      <c r="B36" s="34" t="s">
        <v>126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0.27808234448339997</v>
      </c>
      <c r="I36" s="40">
        <v>41.333825161032003</v>
      </c>
      <c r="J36" s="40">
        <v>0</v>
      </c>
      <c r="K36" s="40">
        <v>0</v>
      </c>
      <c r="L36" s="40">
        <v>5.7877253290300003E-2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0.12428526370899999</v>
      </c>
      <c r="S36" s="40">
        <v>2.7277975387000001E-2</v>
      </c>
      <c r="T36" s="40">
        <v>1.4038202174838001</v>
      </c>
      <c r="U36" s="40">
        <v>0</v>
      </c>
      <c r="V36" s="40">
        <v>0.14681120370959999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4.7614690913846012</v>
      </c>
      <c r="AC36" s="40">
        <v>0.74279687590280008</v>
      </c>
      <c r="AD36" s="40">
        <v>9.9217196580600006E-2</v>
      </c>
      <c r="AE36" s="40">
        <v>0</v>
      </c>
      <c r="AF36" s="40">
        <v>10.033526271450201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4.4005081461591002</v>
      </c>
      <c r="AM36" s="40">
        <v>1.2674300001609999</v>
      </c>
      <c r="AN36" s="40">
        <v>1.1321977578384999</v>
      </c>
      <c r="AO36" s="40">
        <v>0</v>
      </c>
      <c r="AP36" s="40">
        <v>4.5624236339671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8.3146328031140975</v>
      </c>
      <c r="AW36" s="40">
        <v>21.003947241160297</v>
      </c>
      <c r="AX36" s="40">
        <v>1.1044916490321002</v>
      </c>
      <c r="AY36" s="40">
        <v>0</v>
      </c>
      <c r="AZ36" s="40">
        <v>32.183568708834599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2.0802658124121987</v>
      </c>
      <c r="BG36" s="40">
        <v>4.5762111093221005</v>
      </c>
      <c r="BH36" s="40">
        <v>3.0652883615483</v>
      </c>
      <c r="BI36" s="40">
        <v>0</v>
      </c>
      <c r="BJ36" s="40">
        <v>3.4342016171928003</v>
      </c>
      <c r="BK36" s="41">
        <f>SUM(C36:BJ36)</f>
        <v>146.13415569515547</v>
      </c>
      <c r="BL36" s="42"/>
      <c r="BM36" s="43"/>
      <c r="BN36" s="42"/>
    </row>
    <row r="37" spans="1:67">
      <c r="A37" s="17"/>
      <c r="B37" s="34" t="s">
        <v>127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6.01332533222E-2</v>
      </c>
      <c r="I37" s="40">
        <v>0</v>
      </c>
      <c r="J37" s="40">
        <v>0</v>
      </c>
      <c r="K37" s="40">
        <v>0</v>
      </c>
      <c r="L37" s="40">
        <v>6.4921258059999997E-4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2.0456647741599998E-2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1.7698660090626002</v>
      </c>
      <c r="AC37" s="40">
        <v>0.19841047603209999</v>
      </c>
      <c r="AD37" s="40">
        <v>0</v>
      </c>
      <c r="AE37" s="40">
        <v>0</v>
      </c>
      <c r="AF37" s="40">
        <v>0.97837972593510003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2.2666401695785003</v>
      </c>
      <c r="AM37" s="40">
        <v>3.8812056612901999</v>
      </c>
      <c r="AN37" s="40">
        <v>0</v>
      </c>
      <c r="AO37" s="40">
        <v>0</v>
      </c>
      <c r="AP37" s="40">
        <v>0.28287779229019999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8.3728345973433989</v>
      </c>
      <c r="AW37" s="40">
        <v>7.2231956839345974</v>
      </c>
      <c r="AX37" s="40">
        <v>0</v>
      </c>
      <c r="AY37" s="40">
        <v>0</v>
      </c>
      <c r="AZ37" s="40">
        <v>24.492836066609502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1.1553345416395995</v>
      </c>
      <c r="BG37" s="40">
        <v>1.772620967E-4</v>
      </c>
      <c r="BH37" s="40">
        <v>7.1131607580599998E-2</v>
      </c>
      <c r="BI37" s="40">
        <v>0</v>
      </c>
      <c r="BJ37" s="40">
        <v>0.34894891341919998</v>
      </c>
      <c r="BK37" s="41">
        <f>SUM(C37:BJ37)</f>
        <v>51.123077620456698</v>
      </c>
      <c r="BM37" s="42"/>
      <c r="BO37" s="42"/>
    </row>
    <row r="38" spans="1:67">
      <c r="A38" s="17"/>
      <c r="B38" s="34" t="s">
        <v>128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0.16906555525769998</v>
      </c>
      <c r="I38" s="40">
        <v>25.719612062677299</v>
      </c>
      <c r="J38" s="40">
        <v>0.54682366229029999</v>
      </c>
      <c r="K38" s="40">
        <v>0</v>
      </c>
      <c r="L38" s="40">
        <v>0.99824369380620015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0.10712783658030001</v>
      </c>
      <c r="S38" s="40">
        <v>0</v>
      </c>
      <c r="T38" s="40">
        <v>0</v>
      </c>
      <c r="U38" s="40">
        <v>0</v>
      </c>
      <c r="V38" s="40">
        <v>0.1085745721935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0.73085004787010011</v>
      </c>
      <c r="AC38" s="40">
        <v>0.52931040677410002</v>
      </c>
      <c r="AD38" s="40">
        <v>0</v>
      </c>
      <c r="AE38" s="40">
        <v>0</v>
      </c>
      <c r="AF38" s="40">
        <v>8.3704432463865999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0.53154550786990007</v>
      </c>
      <c r="AM38" s="40">
        <v>0</v>
      </c>
      <c r="AN38" s="40">
        <v>0</v>
      </c>
      <c r="AO38" s="40">
        <v>0</v>
      </c>
      <c r="AP38" s="40">
        <v>0.23065489419339999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1.4497822261893005</v>
      </c>
      <c r="AW38" s="40">
        <v>58.532731898418596</v>
      </c>
      <c r="AX38" s="40">
        <v>2.0245482203225</v>
      </c>
      <c r="AY38" s="40">
        <v>0</v>
      </c>
      <c r="AZ38" s="40">
        <v>21.824852059159095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0.2368002586114</v>
      </c>
      <c r="BG38" s="40">
        <v>0.27055527351609998</v>
      </c>
      <c r="BH38" s="40">
        <v>0.83008910667739999</v>
      </c>
      <c r="BI38" s="40">
        <v>0</v>
      </c>
      <c r="BJ38" s="40">
        <v>1.1123359890967</v>
      </c>
      <c r="BK38" s="41">
        <f>SUM(C38:BJ38)</f>
        <v>124.3239465178905</v>
      </c>
      <c r="BM38" s="42"/>
      <c r="BO38" s="42"/>
    </row>
    <row r="39" spans="1:67">
      <c r="A39" s="17"/>
      <c r="B39" s="34" t="s">
        <v>129</v>
      </c>
      <c r="C39" s="40">
        <v>0</v>
      </c>
      <c r="D39" s="40">
        <v>5.0708940975161001</v>
      </c>
      <c r="E39" s="40">
        <v>0</v>
      </c>
      <c r="F39" s="40">
        <v>0</v>
      </c>
      <c r="G39" s="40">
        <v>0</v>
      </c>
      <c r="H39" s="40">
        <v>1.4771050396697742</v>
      </c>
      <c r="I39" s="40">
        <v>39.686789684386703</v>
      </c>
      <c r="J39" s="40">
        <v>2.0163639949354</v>
      </c>
      <c r="K39" s="40">
        <v>0</v>
      </c>
      <c r="L39" s="40">
        <v>8.9691817788890091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0.7238110689342</v>
      </c>
      <c r="S39" s="40">
        <v>5.1590601148383</v>
      </c>
      <c r="T39" s="40">
        <v>0.36414264319350004</v>
      </c>
      <c r="U39" s="40">
        <v>0</v>
      </c>
      <c r="V39" s="40">
        <v>8.2130971102897004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3.0185817832883992</v>
      </c>
      <c r="AC39" s="40">
        <v>29.883193305547504</v>
      </c>
      <c r="AD39" s="40">
        <v>0.41392360738700001</v>
      </c>
      <c r="AE39" s="40">
        <v>0</v>
      </c>
      <c r="AF39" s="40">
        <v>51.025403471030415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5.0156397410947013</v>
      </c>
      <c r="AM39" s="40">
        <v>23.325760860192801</v>
      </c>
      <c r="AN39" s="40">
        <v>2.9123283972255001</v>
      </c>
      <c r="AO39" s="40">
        <v>0</v>
      </c>
      <c r="AP39" s="40">
        <v>29.653296395030694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4.879152057310602</v>
      </c>
      <c r="AW39" s="40">
        <v>103.72866493906176</v>
      </c>
      <c r="AX39" s="40">
        <v>0.24515320348379999</v>
      </c>
      <c r="AY39" s="40">
        <v>0</v>
      </c>
      <c r="AZ39" s="40">
        <v>84.917593030445772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2.1483035637345997</v>
      </c>
      <c r="BG39" s="40">
        <v>18.187662656160896</v>
      </c>
      <c r="BH39" s="40">
        <v>2.9386997047415999</v>
      </c>
      <c r="BI39" s="40">
        <v>0</v>
      </c>
      <c r="BJ39" s="40">
        <v>10.679450493675102</v>
      </c>
      <c r="BK39" s="41">
        <f>SUM(C39:BJ39)</f>
        <v>444.6532527420639</v>
      </c>
      <c r="BL39" s="42"/>
      <c r="BN39" s="42"/>
    </row>
    <row r="40" spans="1:67">
      <c r="A40" s="17"/>
      <c r="B40" s="26" t="s">
        <v>94</v>
      </c>
      <c r="C40" s="38">
        <f>SUM(C35:C39)</f>
        <v>0</v>
      </c>
      <c r="D40" s="38">
        <f t="shared" ref="D40:BJ40" si="7">SUM(D35:D39)</f>
        <v>5.0708940975161001</v>
      </c>
      <c r="E40" s="38">
        <f t="shared" si="7"/>
        <v>0</v>
      </c>
      <c r="F40" s="38">
        <f t="shared" si="7"/>
        <v>0</v>
      </c>
      <c r="G40" s="38">
        <f t="shared" si="7"/>
        <v>0</v>
      </c>
      <c r="H40" s="38">
        <f t="shared" si="7"/>
        <v>2.192149826216474</v>
      </c>
      <c r="I40" s="38">
        <f t="shared" si="7"/>
        <v>113.99715336909591</v>
      </c>
      <c r="J40" s="38">
        <f t="shared" si="7"/>
        <v>2.5631876572256997</v>
      </c>
      <c r="K40" s="38">
        <f t="shared" si="7"/>
        <v>0</v>
      </c>
      <c r="L40" s="38">
        <f t="shared" si="7"/>
        <v>11.983603235404608</v>
      </c>
      <c r="M40" s="38">
        <f t="shared" si="7"/>
        <v>0</v>
      </c>
      <c r="N40" s="38">
        <f t="shared" si="7"/>
        <v>0</v>
      </c>
      <c r="O40" s="38">
        <f t="shared" si="7"/>
        <v>0</v>
      </c>
      <c r="P40" s="38">
        <f t="shared" si="7"/>
        <v>0</v>
      </c>
      <c r="Q40" s="38">
        <f t="shared" si="7"/>
        <v>0</v>
      </c>
      <c r="R40" s="38">
        <f t="shared" si="7"/>
        <v>1.1006649568675999</v>
      </c>
      <c r="S40" s="38">
        <f t="shared" si="7"/>
        <v>5.5096912228703996</v>
      </c>
      <c r="T40" s="38">
        <f t="shared" si="7"/>
        <v>1.9732896790321002</v>
      </c>
      <c r="U40" s="38">
        <f t="shared" si="7"/>
        <v>0</v>
      </c>
      <c r="V40" s="38">
        <f t="shared" si="7"/>
        <v>8.8177959755153008</v>
      </c>
      <c r="W40" s="38">
        <f t="shared" si="7"/>
        <v>0</v>
      </c>
      <c r="X40" s="38">
        <f t="shared" si="7"/>
        <v>0</v>
      </c>
      <c r="Y40" s="38">
        <f t="shared" si="7"/>
        <v>0</v>
      </c>
      <c r="Z40" s="38">
        <f t="shared" si="7"/>
        <v>0</v>
      </c>
      <c r="AA40" s="38">
        <f t="shared" si="7"/>
        <v>0</v>
      </c>
      <c r="AB40" s="38">
        <f t="shared" si="7"/>
        <v>13.995851465830699</v>
      </c>
      <c r="AC40" s="38">
        <f t="shared" si="7"/>
        <v>32.142391607288403</v>
      </c>
      <c r="AD40" s="38">
        <f t="shared" si="7"/>
        <v>0.82708654590300013</v>
      </c>
      <c r="AE40" s="38">
        <f t="shared" si="7"/>
        <v>0</v>
      </c>
      <c r="AF40" s="38">
        <f t="shared" si="7"/>
        <v>90.868765653479016</v>
      </c>
      <c r="AG40" s="38">
        <f t="shared" si="7"/>
        <v>0</v>
      </c>
      <c r="AH40" s="38">
        <f t="shared" si="7"/>
        <v>0</v>
      </c>
      <c r="AI40" s="38">
        <f t="shared" si="7"/>
        <v>0</v>
      </c>
      <c r="AJ40" s="38">
        <f t="shared" si="7"/>
        <v>0</v>
      </c>
      <c r="AK40" s="38">
        <f t="shared" si="7"/>
        <v>0</v>
      </c>
      <c r="AL40" s="38">
        <f t="shared" si="7"/>
        <v>18.213119772603804</v>
      </c>
      <c r="AM40" s="38">
        <f t="shared" si="7"/>
        <v>29.5953073592244</v>
      </c>
      <c r="AN40" s="38">
        <f t="shared" si="7"/>
        <v>4.4107961873220001</v>
      </c>
      <c r="AO40" s="38">
        <f t="shared" si="7"/>
        <v>0</v>
      </c>
      <c r="AP40" s="38">
        <f t="shared" si="7"/>
        <v>43.65836964177069</v>
      </c>
      <c r="AQ40" s="38">
        <f t="shared" si="7"/>
        <v>0</v>
      </c>
      <c r="AR40" s="38">
        <f t="shared" si="7"/>
        <v>0</v>
      </c>
      <c r="AS40" s="38">
        <f t="shared" si="7"/>
        <v>0</v>
      </c>
      <c r="AT40" s="38">
        <f t="shared" si="7"/>
        <v>0</v>
      </c>
      <c r="AU40" s="38">
        <f t="shared" si="7"/>
        <v>0</v>
      </c>
      <c r="AV40" s="38">
        <f t="shared" si="7"/>
        <v>28.853916195851898</v>
      </c>
      <c r="AW40" s="38">
        <f t="shared" si="7"/>
        <v>206.37630873941305</v>
      </c>
      <c r="AX40" s="38">
        <f t="shared" si="7"/>
        <v>6.2214406016447006</v>
      </c>
      <c r="AY40" s="38">
        <f t="shared" si="7"/>
        <v>0</v>
      </c>
      <c r="AZ40" s="38">
        <f t="shared" si="7"/>
        <v>190.58199834488408</v>
      </c>
      <c r="BA40" s="38">
        <f t="shared" si="7"/>
        <v>0</v>
      </c>
      <c r="BB40" s="38">
        <f t="shared" si="7"/>
        <v>0</v>
      </c>
      <c r="BC40" s="38">
        <f t="shared" si="7"/>
        <v>0</v>
      </c>
      <c r="BD40" s="38">
        <f t="shared" si="7"/>
        <v>0</v>
      </c>
      <c r="BE40" s="38">
        <f t="shared" si="7"/>
        <v>0</v>
      </c>
      <c r="BF40" s="38">
        <f t="shared" si="7"/>
        <v>7.3164750573933981</v>
      </c>
      <c r="BG40" s="38">
        <f t="shared" si="7"/>
        <v>24.517508323708597</v>
      </c>
      <c r="BH40" s="38">
        <f t="shared" si="7"/>
        <v>12.8629875612252</v>
      </c>
      <c r="BI40" s="38">
        <f t="shared" si="7"/>
        <v>0</v>
      </c>
      <c r="BJ40" s="38">
        <f t="shared" si="7"/>
        <v>18.424068494705502</v>
      </c>
      <c r="BK40" s="38">
        <f>SUM(BK35:BK39)</f>
        <v>882.07482157199274</v>
      </c>
    </row>
    <row r="41" spans="1:67">
      <c r="A41" s="17"/>
      <c r="B41" s="27" t="s">
        <v>84</v>
      </c>
      <c r="C41" s="38">
        <f t="shared" ref="C41:AH41" si="8">C9+C12+C27+C30+C33+C40</f>
        <v>0</v>
      </c>
      <c r="D41" s="38">
        <f t="shared" si="8"/>
        <v>133.93578510241881</v>
      </c>
      <c r="E41" s="38">
        <f t="shared" si="8"/>
        <v>673.11494156332196</v>
      </c>
      <c r="F41" s="38">
        <f t="shared" si="8"/>
        <v>0</v>
      </c>
      <c r="G41" s="38">
        <f t="shared" si="8"/>
        <v>0</v>
      </c>
      <c r="H41" s="38">
        <f t="shared" si="8"/>
        <v>7.5510872645423053</v>
      </c>
      <c r="I41" s="38">
        <f t="shared" si="8"/>
        <v>2793.9689019744415</v>
      </c>
      <c r="J41" s="38">
        <f t="shared" si="8"/>
        <v>1116.4663739994812</v>
      </c>
      <c r="K41" s="38">
        <f t="shared" si="8"/>
        <v>0</v>
      </c>
      <c r="L41" s="38">
        <f t="shared" si="8"/>
        <v>52.165833567561101</v>
      </c>
      <c r="M41" s="38">
        <f t="shared" si="8"/>
        <v>0</v>
      </c>
      <c r="N41" s="38">
        <f t="shared" si="8"/>
        <v>0</v>
      </c>
      <c r="O41" s="38">
        <f t="shared" si="8"/>
        <v>0</v>
      </c>
      <c r="P41" s="38">
        <f t="shared" si="8"/>
        <v>0</v>
      </c>
      <c r="Q41" s="38">
        <f t="shared" si="8"/>
        <v>0</v>
      </c>
      <c r="R41" s="38">
        <f t="shared" si="8"/>
        <v>3.0296577282176997</v>
      </c>
      <c r="S41" s="38">
        <f t="shared" si="8"/>
        <v>296.03845911977226</v>
      </c>
      <c r="T41" s="38">
        <f t="shared" si="8"/>
        <v>174.15111892622519</v>
      </c>
      <c r="U41" s="38">
        <f t="shared" si="8"/>
        <v>0</v>
      </c>
      <c r="V41" s="38">
        <f t="shared" si="8"/>
        <v>33.968152130901203</v>
      </c>
      <c r="W41" s="38">
        <f t="shared" si="8"/>
        <v>0</v>
      </c>
      <c r="X41" s="38">
        <f t="shared" si="8"/>
        <v>0</v>
      </c>
      <c r="Y41" s="38">
        <f t="shared" si="8"/>
        <v>0</v>
      </c>
      <c r="Z41" s="38">
        <f t="shared" si="8"/>
        <v>0</v>
      </c>
      <c r="AA41" s="38">
        <f t="shared" si="8"/>
        <v>0</v>
      </c>
      <c r="AB41" s="38">
        <f t="shared" si="8"/>
        <v>22.798944493370598</v>
      </c>
      <c r="AC41" s="38">
        <f t="shared" si="8"/>
        <v>62.592438195770995</v>
      </c>
      <c r="AD41" s="38">
        <f t="shared" si="8"/>
        <v>38.445478334225307</v>
      </c>
      <c r="AE41" s="38">
        <f t="shared" si="8"/>
        <v>0</v>
      </c>
      <c r="AF41" s="38">
        <f t="shared" si="8"/>
        <v>160.97404924063483</v>
      </c>
      <c r="AG41" s="38">
        <f t="shared" si="8"/>
        <v>0</v>
      </c>
      <c r="AH41" s="38">
        <f t="shared" si="8"/>
        <v>0</v>
      </c>
      <c r="AI41" s="38">
        <f t="shared" ref="AI41:BK41" si="9">AI9+AI12+AI27+AI30+AI33+AI40</f>
        <v>0</v>
      </c>
      <c r="AJ41" s="38">
        <f t="shared" si="9"/>
        <v>0</v>
      </c>
      <c r="AK41" s="38">
        <f t="shared" si="9"/>
        <v>0</v>
      </c>
      <c r="AL41" s="38">
        <f t="shared" si="9"/>
        <v>29.168657253464605</v>
      </c>
      <c r="AM41" s="38">
        <f t="shared" si="9"/>
        <v>52.409845308287601</v>
      </c>
      <c r="AN41" s="38">
        <f t="shared" si="9"/>
        <v>88.350579649901917</v>
      </c>
      <c r="AO41" s="38">
        <f t="shared" si="9"/>
        <v>0</v>
      </c>
      <c r="AP41" s="38">
        <f t="shared" si="9"/>
        <v>73.712342609249589</v>
      </c>
      <c r="AQ41" s="38">
        <f t="shared" si="9"/>
        <v>0</v>
      </c>
      <c r="AR41" s="38">
        <f t="shared" si="9"/>
        <v>26.055787165580604</v>
      </c>
      <c r="AS41" s="38">
        <f t="shared" si="9"/>
        <v>0</v>
      </c>
      <c r="AT41" s="38">
        <f t="shared" si="9"/>
        <v>0</v>
      </c>
      <c r="AU41" s="38">
        <f t="shared" si="9"/>
        <v>0</v>
      </c>
      <c r="AV41" s="38">
        <f t="shared" si="9"/>
        <v>51.4061845883937</v>
      </c>
      <c r="AW41" s="38">
        <f t="shared" si="9"/>
        <v>648.24607603837285</v>
      </c>
      <c r="AX41" s="38">
        <f t="shared" si="9"/>
        <v>170.1618398042892</v>
      </c>
      <c r="AY41" s="38">
        <f t="shared" si="9"/>
        <v>0</v>
      </c>
      <c r="AZ41" s="38">
        <f t="shared" si="9"/>
        <v>352.44557918576766</v>
      </c>
      <c r="BA41" s="38">
        <f t="shared" si="9"/>
        <v>0</v>
      </c>
      <c r="BB41" s="38">
        <f t="shared" si="9"/>
        <v>0</v>
      </c>
      <c r="BC41" s="38">
        <f t="shared" si="9"/>
        <v>0</v>
      </c>
      <c r="BD41" s="38">
        <f t="shared" si="9"/>
        <v>0</v>
      </c>
      <c r="BE41" s="38">
        <f t="shared" si="9"/>
        <v>0</v>
      </c>
      <c r="BF41" s="38">
        <f t="shared" si="9"/>
        <v>11.519853832799198</v>
      </c>
      <c r="BG41" s="38">
        <f t="shared" si="9"/>
        <v>27.558157785449698</v>
      </c>
      <c r="BH41" s="38">
        <f t="shared" si="9"/>
        <v>46.889588182031204</v>
      </c>
      <c r="BI41" s="38">
        <f t="shared" si="9"/>
        <v>0</v>
      </c>
      <c r="BJ41" s="38">
        <f t="shared" si="9"/>
        <v>25.5856180796385</v>
      </c>
      <c r="BK41" s="38">
        <f t="shared" si="9"/>
        <v>7172.7113311241119</v>
      </c>
    </row>
    <row r="42" spans="1:67" ht="3.75" customHeight="1">
      <c r="A42" s="17"/>
      <c r="B42" s="28"/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5"/>
    </row>
    <row r="43" spans="1:67">
      <c r="A43" s="17" t="s">
        <v>1</v>
      </c>
      <c r="B43" s="24" t="s">
        <v>7</v>
      </c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5"/>
    </row>
    <row r="44" spans="1:67" s="5" customFormat="1">
      <c r="A44" s="17" t="s">
        <v>80</v>
      </c>
      <c r="B44" s="25" t="s">
        <v>2</v>
      </c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4"/>
    </row>
    <row r="45" spans="1:67" s="50" customFormat="1">
      <c r="A45" s="47"/>
      <c r="B45" s="48" t="s">
        <v>130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0.59124043232129997</v>
      </c>
      <c r="I45" s="40">
        <v>0</v>
      </c>
      <c r="J45" s="40">
        <v>0</v>
      </c>
      <c r="K45" s="40">
        <v>0</v>
      </c>
      <c r="L45" s="40">
        <v>0.16062367367720001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0.41331565299809997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9.089960867900599</v>
      </c>
      <c r="AC45" s="40">
        <v>0.63585290322569998</v>
      </c>
      <c r="AD45" s="40">
        <v>0</v>
      </c>
      <c r="AE45" s="40">
        <v>0</v>
      </c>
      <c r="AF45" s="40">
        <v>5.3290826809348006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10.718930351415901</v>
      </c>
      <c r="AM45" s="40">
        <v>0.16650268503210003</v>
      </c>
      <c r="AN45" s="40">
        <v>0</v>
      </c>
      <c r="AO45" s="40">
        <v>0</v>
      </c>
      <c r="AP45" s="40">
        <v>1.2057208589027999</v>
      </c>
      <c r="AQ45" s="40">
        <v>0</v>
      </c>
      <c r="AR45" s="40">
        <v>0</v>
      </c>
      <c r="AS45" s="40">
        <v>0</v>
      </c>
      <c r="AT45" s="40">
        <v>0</v>
      </c>
      <c r="AU45" s="40">
        <v>0</v>
      </c>
      <c r="AV45" s="40">
        <v>41.745445576574674</v>
      </c>
      <c r="AW45" s="40">
        <v>6.0226481041603996</v>
      </c>
      <c r="AX45" s="40">
        <v>0</v>
      </c>
      <c r="AY45" s="40">
        <v>0</v>
      </c>
      <c r="AZ45" s="40">
        <v>22.7503728427697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9.6900293208802921</v>
      </c>
      <c r="BG45" s="40">
        <v>0</v>
      </c>
      <c r="BH45" s="40">
        <v>0</v>
      </c>
      <c r="BI45" s="40">
        <v>0</v>
      </c>
      <c r="BJ45" s="40">
        <v>1.7904494445799</v>
      </c>
      <c r="BK45" s="49">
        <f>SUM(C45:BJ45)</f>
        <v>110.31017539537348</v>
      </c>
    </row>
    <row r="46" spans="1:67" s="5" customFormat="1">
      <c r="A46" s="17"/>
      <c r="B46" s="26" t="s">
        <v>89</v>
      </c>
      <c r="C46" s="38">
        <f>SUM(C45)</f>
        <v>0</v>
      </c>
      <c r="D46" s="38">
        <f t="shared" ref="D46:BJ46" si="10">SUM(D45)</f>
        <v>0</v>
      </c>
      <c r="E46" s="38">
        <f t="shared" si="10"/>
        <v>0</v>
      </c>
      <c r="F46" s="38">
        <f t="shared" si="10"/>
        <v>0</v>
      </c>
      <c r="G46" s="38">
        <f t="shared" si="10"/>
        <v>0</v>
      </c>
      <c r="H46" s="38">
        <f t="shared" si="10"/>
        <v>0.59124043232129997</v>
      </c>
      <c r="I46" s="38">
        <f t="shared" si="10"/>
        <v>0</v>
      </c>
      <c r="J46" s="38">
        <f t="shared" si="10"/>
        <v>0</v>
      </c>
      <c r="K46" s="38">
        <f t="shared" si="10"/>
        <v>0</v>
      </c>
      <c r="L46" s="38">
        <f t="shared" si="10"/>
        <v>0.16062367367720001</v>
      </c>
      <c r="M46" s="38">
        <f t="shared" si="10"/>
        <v>0</v>
      </c>
      <c r="N46" s="38">
        <f t="shared" si="10"/>
        <v>0</v>
      </c>
      <c r="O46" s="38">
        <f t="shared" si="10"/>
        <v>0</v>
      </c>
      <c r="P46" s="38">
        <f t="shared" si="10"/>
        <v>0</v>
      </c>
      <c r="Q46" s="38">
        <f t="shared" si="10"/>
        <v>0</v>
      </c>
      <c r="R46" s="38">
        <f t="shared" si="10"/>
        <v>0.41331565299809997</v>
      </c>
      <c r="S46" s="38">
        <f t="shared" si="10"/>
        <v>0</v>
      </c>
      <c r="T46" s="38">
        <f t="shared" si="10"/>
        <v>0</v>
      </c>
      <c r="U46" s="38">
        <f t="shared" si="10"/>
        <v>0</v>
      </c>
      <c r="V46" s="38">
        <f t="shared" si="10"/>
        <v>0</v>
      </c>
      <c r="W46" s="38">
        <f t="shared" si="10"/>
        <v>0</v>
      </c>
      <c r="X46" s="38">
        <f t="shared" si="10"/>
        <v>0</v>
      </c>
      <c r="Y46" s="38">
        <f t="shared" si="10"/>
        <v>0</v>
      </c>
      <c r="Z46" s="38">
        <f t="shared" si="10"/>
        <v>0</v>
      </c>
      <c r="AA46" s="38">
        <f t="shared" si="10"/>
        <v>0</v>
      </c>
      <c r="AB46" s="38">
        <f t="shared" si="10"/>
        <v>9.089960867900599</v>
      </c>
      <c r="AC46" s="38">
        <f t="shared" si="10"/>
        <v>0.63585290322569998</v>
      </c>
      <c r="AD46" s="38">
        <f t="shared" si="10"/>
        <v>0</v>
      </c>
      <c r="AE46" s="38">
        <f t="shared" si="10"/>
        <v>0</v>
      </c>
      <c r="AF46" s="38">
        <f t="shared" si="10"/>
        <v>5.3290826809348006</v>
      </c>
      <c r="AG46" s="38">
        <f t="shared" si="10"/>
        <v>0</v>
      </c>
      <c r="AH46" s="38">
        <f t="shared" si="10"/>
        <v>0</v>
      </c>
      <c r="AI46" s="38">
        <f t="shared" si="10"/>
        <v>0</v>
      </c>
      <c r="AJ46" s="38">
        <f t="shared" si="10"/>
        <v>0</v>
      </c>
      <c r="AK46" s="38">
        <f t="shared" si="10"/>
        <v>0</v>
      </c>
      <c r="AL46" s="38">
        <f t="shared" si="10"/>
        <v>10.718930351415901</v>
      </c>
      <c r="AM46" s="38">
        <f t="shared" si="10"/>
        <v>0.16650268503210003</v>
      </c>
      <c r="AN46" s="38">
        <f t="shared" si="10"/>
        <v>0</v>
      </c>
      <c r="AO46" s="38">
        <f t="shared" si="10"/>
        <v>0</v>
      </c>
      <c r="AP46" s="38">
        <f t="shared" si="10"/>
        <v>1.2057208589027999</v>
      </c>
      <c r="AQ46" s="38">
        <f t="shared" si="10"/>
        <v>0</v>
      </c>
      <c r="AR46" s="38">
        <f t="shared" si="10"/>
        <v>0</v>
      </c>
      <c r="AS46" s="38">
        <f t="shared" si="10"/>
        <v>0</v>
      </c>
      <c r="AT46" s="38">
        <f t="shared" si="10"/>
        <v>0</v>
      </c>
      <c r="AU46" s="38">
        <f t="shared" si="10"/>
        <v>0</v>
      </c>
      <c r="AV46" s="38">
        <f t="shared" si="10"/>
        <v>41.745445576574674</v>
      </c>
      <c r="AW46" s="38">
        <f t="shared" si="10"/>
        <v>6.0226481041603996</v>
      </c>
      <c r="AX46" s="38">
        <f t="shared" si="10"/>
        <v>0</v>
      </c>
      <c r="AY46" s="38">
        <f t="shared" si="10"/>
        <v>0</v>
      </c>
      <c r="AZ46" s="38">
        <f t="shared" si="10"/>
        <v>22.7503728427697</v>
      </c>
      <c r="BA46" s="38">
        <f t="shared" si="10"/>
        <v>0</v>
      </c>
      <c r="BB46" s="38">
        <f t="shared" si="10"/>
        <v>0</v>
      </c>
      <c r="BC46" s="38">
        <f t="shared" si="10"/>
        <v>0</v>
      </c>
      <c r="BD46" s="38">
        <f t="shared" si="10"/>
        <v>0</v>
      </c>
      <c r="BE46" s="38">
        <f t="shared" si="10"/>
        <v>0</v>
      </c>
      <c r="BF46" s="38">
        <f t="shared" si="10"/>
        <v>9.6900293208802921</v>
      </c>
      <c r="BG46" s="38">
        <f t="shared" si="10"/>
        <v>0</v>
      </c>
      <c r="BH46" s="38">
        <f t="shared" si="10"/>
        <v>0</v>
      </c>
      <c r="BI46" s="38">
        <f t="shared" si="10"/>
        <v>0</v>
      </c>
      <c r="BJ46" s="38">
        <f t="shared" si="10"/>
        <v>1.7904494445799</v>
      </c>
      <c r="BK46" s="38">
        <f>SUM(BK45)</f>
        <v>110.31017539537348</v>
      </c>
    </row>
    <row r="47" spans="1:67">
      <c r="A47" s="17" t="s">
        <v>81</v>
      </c>
      <c r="B47" s="25" t="s">
        <v>17</v>
      </c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5"/>
    </row>
    <row r="48" spans="1:67">
      <c r="A48" s="17"/>
      <c r="B48" s="34" t="s">
        <v>131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0.23758061064450001</v>
      </c>
      <c r="I48" s="40">
        <v>0</v>
      </c>
      <c r="J48" s="40">
        <v>0</v>
      </c>
      <c r="K48" s="40">
        <v>0</v>
      </c>
      <c r="L48" s="40">
        <v>2.0225322579999999E-3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0.26562590322479995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6.4930123979329988</v>
      </c>
      <c r="AC48" s="40">
        <v>0.31953974219350001</v>
      </c>
      <c r="AD48" s="40">
        <v>0</v>
      </c>
      <c r="AE48" s="40">
        <v>0</v>
      </c>
      <c r="AF48" s="40">
        <v>1.8884664784511001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9.2878154435770952</v>
      </c>
      <c r="AM48" s="40">
        <v>0.13392580645159999</v>
      </c>
      <c r="AN48" s="40">
        <v>0</v>
      </c>
      <c r="AO48" s="40">
        <v>0</v>
      </c>
      <c r="AP48" s="40">
        <v>0.52020870758030002</v>
      </c>
      <c r="AQ48" s="40">
        <v>0</v>
      </c>
      <c r="AR48" s="40">
        <v>0</v>
      </c>
      <c r="AS48" s="40">
        <v>0</v>
      </c>
      <c r="AT48" s="40">
        <v>0</v>
      </c>
      <c r="AU48" s="40">
        <v>0</v>
      </c>
      <c r="AV48" s="40">
        <v>2.0818613920231996</v>
      </c>
      <c r="AW48" s="40">
        <v>0</v>
      </c>
      <c r="AX48" s="40">
        <v>0</v>
      </c>
      <c r="AY48" s="40">
        <v>0</v>
      </c>
      <c r="AZ48" s="40">
        <v>0.52497576870929985</v>
      </c>
      <c r="BA48" s="40">
        <v>0</v>
      </c>
      <c r="BB48" s="40">
        <v>0</v>
      </c>
      <c r="BC48" s="40">
        <v>0</v>
      </c>
      <c r="BD48" s="40">
        <v>0</v>
      </c>
      <c r="BE48" s="40">
        <v>0</v>
      </c>
      <c r="BF48" s="40">
        <v>1.1865003062189996</v>
      </c>
      <c r="BG48" s="40">
        <v>0</v>
      </c>
      <c r="BH48" s="40">
        <v>0</v>
      </c>
      <c r="BI48" s="40">
        <v>0</v>
      </c>
      <c r="BJ48" s="40">
        <v>0</v>
      </c>
      <c r="BK48" s="41">
        <f>SUM(C48:BJ48)</f>
        <v>22.94153508926539</v>
      </c>
      <c r="BM48" s="42"/>
      <c r="BO48" s="42"/>
    </row>
    <row r="49" spans="1:67">
      <c r="A49" s="17"/>
      <c r="B49" s="34" t="s">
        <v>132</v>
      </c>
      <c r="C49" s="40">
        <v>0</v>
      </c>
      <c r="D49" s="40">
        <v>0.64614516129029997</v>
      </c>
      <c r="E49" s="40">
        <v>0</v>
      </c>
      <c r="F49" s="40">
        <v>0</v>
      </c>
      <c r="G49" s="40">
        <v>0</v>
      </c>
      <c r="H49" s="40">
        <v>0.60641780338600026</v>
      </c>
      <c r="I49" s="40">
        <v>1.2922903225805999</v>
      </c>
      <c r="J49" s="40">
        <v>0</v>
      </c>
      <c r="K49" s="40">
        <v>0</v>
      </c>
      <c r="L49" s="40">
        <v>0.99774250716110002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0.36101751280509997</v>
      </c>
      <c r="S49" s="40">
        <v>0</v>
      </c>
      <c r="T49" s="40">
        <v>0</v>
      </c>
      <c r="U49" s="40">
        <v>0</v>
      </c>
      <c r="V49" s="40">
        <v>0.17206947741930001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2.9358686298369001</v>
      </c>
      <c r="AC49" s="40">
        <v>0.42058871119339997</v>
      </c>
      <c r="AD49" s="40">
        <v>0</v>
      </c>
      <c r="AE49" s="40">
        <v>0</v>
      </c>
      <c r="AF49" s="40">
        <v>6.8330538535154997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4.8109627536433983</v>
      </c>
      <c r="AM49" s="40">
        <v>6.3941962612799996E-2</v>
      </c>
      <c r="AN49" s="40">
        <v>0</v>
      </c>
      <c r="AO49" s="40">
        <v>0</v>
      </c>
      <c r="AP49" s="40">
        <v>1.7199441975475003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12.557699372660299</v>
      </c>
      <c r="AW49" s="40">
        <v>3.6560498334830003</v>
      </c>
      <c r="AX49" s="40">
        <v>0</v>
      </c>
      <c r="AY49" s="40">
        <v>0</v>
      </c>
      <c r="AZ49" s="40">
        <v>25.067308470641002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2.702745019538801</v>
      </c>
      <c r="BG49" s="40">
        <v>0.1289806451612</v>
      </c>
      <c r="BH49" s="40">
        <v>0</v>
      </c>
      <c r="BI49" s="40">
        <v>0</v>
      </c>
      <c r="BJ49" s="40">
        <v>2.6192872346442004</v>
      </c>
      <c r="BK49" s="41">
        <f>SUM(C49:BJ49)</f>
        <v>67.59211346912042</v>
      </c>
      <c r="BM49" s="42"/>
      <c r="BO49" s="42"/>
    </row>
    <row r="50" spans="1:67">
      <c r="A50" s="17"/>
      <c r="B50" s="34" t="s">
        <v>133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0.53253455322440002</v>
      </c>
      <c r="I50" s="40">
        <v>4.7919992290299994E-2</v>
      </c>
      <c r="J50" s="40">
        <v>0</v>
      </c>
      <c r="K50" s="40">
        <v>0</v>
      </c>
      <c r="L50" s="40">
        <v>1.7287032422254998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0.39045644874049995</v>
      </c>
      <c r="S50" s="40">
        <v>0</v>
      </c>
      <c r="T50" s="40">
        <v>0</v>
      </c>
      <c r="U50" s="40">
        <v>0</v>
      </c>
      <c r="V50" s="40">
        <v>0.10650500606430001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0">
        <v>24.765786452221302</v>
      </c>
      <c r="AC50" s="40">
        <v>0.60152566374130001</v>
      </c>
      <c r="AD50" s="40">
        <v>0</v>
      </c>
      <c r="AE50" s="40">
        <v>0</v>
      </c>
      <c r="AF50" s="40">
        <v>8.1549961303214005</v>
      </c>
      <c r="AG50" s="40">
        <v>0</v>
      </c>
      <c r="AH50" s="40">
        <v>0</v>
      </c>
      <c r="AI50" s="40">
        <v>0</v>
      </c>
      <c r="AJ50" s="40">
        <v>0</v>
      </c>
      <c r="AK50" s="40">
        <v>0</v>
      </c>
      <c r="AL50" s="40">
        <v>29.193143259252597</v>
      </c>
      <c r="AM50" s="40">
        <v>0.55617054158029999</v>
      </c>
      <c r="AN50" s="40">
        <v>0</v>
      </c>
      <c r="AO50" s="40">
        <v>0</v>
      </c>
      <c r="AP50" s="40">
        <v>1.9558739613864</v>
      </c>
      <c r="AQ50" s="40">
        <v>0</v>
      </c>
      <c r="AR50" s="40">
        <v>0</v>
      </c>
      <c r="AS50" s="40">
        <v>0</v>
      </c>
      <c r="AT50" s="40">
        <v>0</v>
      </c>
      <c r="AU50" s="40">
        <v>0</v>
      </c>
      <c r="AV50" s="40">
        <v>12.439820800614086</v>
      </c>
      <c r="AW50" s="40">
        <v>1.2158017123541001</v>
      </c>
      <c r="AX50" s="40">
        <v>0</v>
      </c>
      <c r="AY50" s="40">
        <v>0</v>
      </c>
      <c r="AZ50" s="40">
        <v>8.893553728061498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4.918305981843802</v>
      </c>
      <c r="BG50" s="40">
        <v>0.27263919106430001</v>
      </c>
      <c r="BH50" s="40">
        <v>0</v>
      </c>
      <c r="BI50" s="40">
        <v>0</v>
      </c>
      <c r="BJ50" s="40">
        <v>0.68960410941899997</v>
      </c>
      <c r="BK50" s="41">
        <f>SUM(C50:BJ50)</f>
        <v>96.463340774405097</v>
      </c>
      <c r="BM50" s="42"/>
      <c r="BO50" s="42"/>
    </row>
    <row r="51" spans="1:67">
      <c r="A51" s="17"/>
      <c r="B51" s="34" t="s">
        <v>134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0.60583606380529997</v>
      </c>
      <c r="I51" s="40">
        <v>0.12521908777409999</v>
      </c>
      <c r="J51" s="40">
        <v>0</v>
      </c>
      <c r="K51" s="40">
        <v>0</v>
      </c>
      <c r="L51" s="40">
        <v>0.16702368645150001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0.18240315148250005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23.121336701188909</v>
      </c>
      <c r="AC51" s="40">
        <v>1.1837801214188002</v>
      </c>
      <c r="AD51" s="40">
        <v>0</v>
      </c>
      <c r="AE51" s="40">
        <v>0</v>
      </c>
      <c r="AF51" s="40">
        <v>4.7223155115151991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27.506337937608201</v>
      </c>
      <c r="AM51" s="40">
        <v>1.7793006401283997</v>
      </c>
      <c r="AN51" s="40">
        <v>0</v>
      </c>
      <c r="AO51" s="40">
        <v>0</v>
      </c>
      <c r="AP51" s="40">
        <v>1.0495114054512997</v>
      </c>
      <c r="AQ51" s="40">
        <v>0</v>
      </c>
      <c r="AR51" s="40">
        <v>0</v>
      </c>
      <c r="AS51" s="40">
        <v>0</v>
      </c>
      <c r="AT51" s="40">
        <v>0</v>
      </c>
      <c r="AU51" s="40">
        <v>0</v>
      </c>
      <c r="AV51" s="40">
        <v>7.2562441784513947</v>
      </c>
      <c r="AW51" s="40">
        <v>0.54350813206389992</v>
      </c>
      <c r="AX51" s="40">
        <v>0</v>
      </c>
      <c r="AY51" s="40">
        <v>0</v>
      </c>
      <c r="AZ51" s="40">
        <v>2.8536573583212004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4.1131519122331035</v>
      </c>
      <c r="BG51" s="40">
        <v>5.2897765645100001E-2</v>
      </c>
      <c r="BH51" s="40">
        <v>0</v>
      </c>
      <c r="BI51" s="40">
        <v>0</v>
      </c>
      <c r="BJ51" s="40">
        <v>0</v>
      </c>
      <c r="BK51" s="41">
        <f>SUM(C51:BJ51)</f>
        <v>75.262523653538906</v>
      </c>
      <c r="BM51" s="42"/>
      <c r="BO51" s="42"/>
    </row>
    <row r="52" spans="1:67">
      <c r="A52" s="17"/>
      <c r="B52" s="34" t="s">
        <v>135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0.55442810606329995</v>
      </c>
      <c r="I52" s="40">
        <v>3.3009084516000004E-3</v>
      </c>
      <c r="J52" s="40">
        <v>0</v>
      </c>
      <c r="K52" s="40">
        <v>0</v>
      </c>
      <c r="L52" s="40">
        <v>0.1185932861611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0.13290579009580003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6.3726342083522018</v>
      </c>
      <c r="AC52" s="40">
        <v>0.24990656948350001</v>
      </c>
      <c r="AD52" s="40">
        <v>0</v>
      </c>
      <c r="AE52" s="40">
        <v>0</v>
      </c>
      <c r="AF52" s="40">
        <v>7.8533554290200008E-2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4.9765744360938999</v>
      </c>
      <c r="AM52" s="40">
        <v>0.36100718161270001</v>
      </c>
      <c r="AN52" s="40">
        <v>0</v>
      </c>
      <c r="AO52" s="40">
        <v>0</v>
      </c>
      <c r="AP52" s="40">
        <v>0.62937751774179995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40">
        <v>8.9207281106241041</v>
      </c>
      <c r="AW52" s="40">
        <v>0.64820527390289984</v>
      </c>
      <c r="AX52" s="40">
        <v>0</v>
      </c>
      <c r="AY52" s="40">
        <v>0</v>
      </c>
      <c r="AZ52" s="40">
        <v>1.4312266194828998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2.6855746856280964</v>
      </c>
      <c r="BG52" s="40">
        <v>3.9348039354800003E-2</v>
      </c>
      <c r="BH52" s="40">
        <v>1.3749328719032001</v>
      </c>
      <c r="BI52" s="40">
        <v>0</v>
      </c>
      <c r="BJ52" s="40">
        <v>0.20119248606439999</v>
      </c>
      <c r="BK52" s="41">
        <f>SUM(C52:BJ52)</f>
        <v>28.778469645306501</v>
      </c>
      <c r="BM52" s="42"/>
      <c r="BO52" s="42"/>
    </row>
    <row r="53" spans="1:67">
      <c r="A53" s="17"/>
      <c r="B53" s="26" t="s">
        <v>90</v>
      </c>
      <c r="C53" s="36">
        <f>SUM(C48:C52)</f>
        <v>0</v>
      </c>
      <c r="D53" s="36">
        <f t="shared" ref="D53:BJ53" si="11">SUM(D48:D52)</f>
        <v>0.64614516129029997</v>
      </c>
      <c r="E53" s="36">
        <f t="shared" si="11"/>
        <v>0</v>
      </c>
      <c r="F53" s="36">
        <f t="shared" si="11"/>
        <v>0</v>
      </c>
      <c r="G53" s="36">
        <f t="shared" si="11"/>
        <v>0</v>
      </c>
      <c r="H53" s="36">
        <f t="shared" si="11"/>
        <v>2.5367971371235001</v>
      </c>
      <c r="I53" s="36">
        <f t="shared" si="11"/>
        <v>1.4687303110965999</v>
      </c>
      <c r="J53" s="36">
        <f t="shared" si="11"/>
        <v>0</v>
      </c>
      <c r="K53" s="36">
        <f t="shared" si="11"/>
        <v>0</v>
      </c>
      <c r="L53" s="36">
        <f t="shared" si="11"/>
        <v>3.0140852542571994</v>
      </c>
      <c r="M53" s="36">
        <f t="shared" si="11"/>
        <v>0</v>
      </c>
      <c r="N53" s="36">
        <f t="shared" si="11"/>
        <v>0</v>
      </c>
      <c r="O53" s="36">
        <f t="shared" si="11"/>
        <v>0</v>
      </c>
      <c r="P53" s="36">
        <f t="shared" si="11"/>
        <v>0</v>
      </c>
      <c r="Q53" s="36">
        <f t="shared" si="11"/>
        <v>0</v>
      </c>
      <c r="R53" s="36">
        <f t="shared" si="11"/>
        <v>1.3324088063486998</v>
      </c>
      <c r="S53" s="36">
        <f t="shared" si="11"/>
        <v>0</v>
      </c>
      <c r="T53" s="36">
        <f t="shared" si="11"/>
        <v>0</v>
      </c>
      <c r="U53" s="36">
        <f t="shared" si="11"/>
        <v>0</v>
      </c>
      <c r="V53" s="36">
        <f t="shared" si="11"/>
        <v>0.27857448348360003</v>
      </c>
      <c r="W53" s="36">
        <f t="shared" si="11"/>
        <v>0</v>
      </c>
      <c r="X53" s="36">
        <f t="shared" si="11"/>
        <v>0</v>
      </c>
      <c r="Y53" s="36">
        <f t="shared" si="11"/>
        <v>0</v>
      </c>
      <c r="Z53" s="36">
        <f t="shared" si="11"/>
        <v>0</v>
      </c>
      <c r="AA53" s="36">
        <f t="shared" si="11"/>
        <v>0</v>
      </c>
      <c r="AB53" s="36">
        <f t="shared" si="11"/>
        <v>63.688638389532315</v>
      </c>
      <c r="AC53" s="36">
        <f t="shared" si="11"/>
        <v>2.7753408080305002</v>
      </c>
      <c r="AD53" s="36">
        <f t="shared" si="11"/>
        <v>0</v>
      </c>
      <c r="AE53" s="36">
        <f t="shared" si="11"/>
        <v>0</v>
      </c>
      <c r="AF53" s="36">
        <f t="shared" si="11"/>
        <v>21.6773655280934</v>
      </c>
      <c r="AG53" s="36">
        <f t="shared" si="11"/>
        <v>0</v>
      </c>
      <c r="AH53" s="36">
        <f t="shared" si="11"/>
        <v>0</v>
      </c>
      <c r="AI53" s="36">
        <f t="shared" si="11"/>
        <v>0</v>
      </c>
      <c r="AJ53" s="36">
        <f t="shared" si="11"/>
        <v>0</v>
      </c>
      <c r="AK53" s="36">
        <f t="shared" si="11"/>
        <v>0</v>
      </c>
      <c r="AL53" s="36">
        <f t="shared" si="11"/>
        <v>75.774833830175197</v>
      </c>
      <c r="AM53" s="36">
        <f t="shared" si="11"/>
        <v>2.8943461323857997</v>
      </c>
      <c r="AN53" s="36">
        <f t="shared" si="11"/>
        <v>0</v>
      </c>
      <c r="AO53" s="36">
        <f t="shared" si="11"/>
        <v>0</v>
      </c>
      <c r="AP53" s="36">
        <f t="shared" si="11"/>
        <v>5.8749157897073001</v>
      </c>
      <c r="AQ53" s="36">
        <f t="shared" si="11"/>
        <v>0</v>
      </c>
      <c r="AR53" s="36">
        <f t="shared" si="11"/>
        <v>0</v>
      </c>
      <c r="AS53" s="36">
        <f t="shared" si="11"/>
        <v>0</v>
      </c>
      <c r="AT53" s="36">
        <f t="shared" si="11"/>
        <v>0</v>
      </c>
      <c r="AU53" s="36">
        <f t="shared" si="11"/>
        <v>0</v>
      </c>
      <c r="AV53" s="36">
        <f t="shared" si="11"/>
        <v>43.256353854373081</v>
      </c>
      <c r="AW53" s="36">
        <f t="shared" si="11"/>
        <v>6.0635649518038992</v>
      </c>
      <c r="AX53" s="36">
        <f t="shared" si="11"/>
        <v>0</v>
      </c>
      <c r="AY53" s="36">
        <f t="shared" si="11"/>
        <v>0</v>
      </c>
      <c r="AZ53" s="36">
        <f t="shared" si="11"/>
        <v>38.770721945215897</v>
      </c>
      <c r="BA53" s="36">
        <f t="shared" si="11"/>
        <v>0</v>
      </c>
      <c r="BB53" s="36">
        <f t="shared" si="11"/>
        <v>0</v>
      </c>
      <c r="BC53" s="36">
        <f t="shared" si="11"/>
        <v>0</v>
      </c>
      <c r="BD53" s="36">
        <f t="shared" si="11"/>
        <v>0</v>
      </c>
      <c r="BE53" s="36">
        <f t="shared" si="11"/>
        <v>0</v>
      </c>
      <c r="BF53" s="36">
        <f t="shared" si="11"/>
        <v>15.606277905462804</v>
      </c>
      <c r="BG53" s="36">
        <f t="shared" si="11"/>
        <v>0.49386564122540005</v>
      </c>
      <c r="BH53" s="36">
        <f t="shared" si="11"/>
        <v>1.3749328719032001</v>
      </c>
      <c r="BI53" s="36">
        <f t="shared" si="11"/>
        <v>0</v>
      </c>
      <c r="BJ53" s="36">
        <f t="shared" si="11"/>
        <v>3.5100838301276003</v>
      </c>
      <c r="BK53" s="38">
        <f>SUM(BK48:BK52)</f>
        <v>291.03798263163628</v>
      </c>
    </row>
    <row r="54" spans="1:67">
      <c r="A54" s="17"/>
      <c r="B54" s="27" t="s">
        <v>88</v>
      </c>
      <c r="C54" s="36">
        <f>C46+C53</f>
        <v>0</v>
      </c>
      <c r="D54" s="36">
        <f t="shared" ref="D54:BJ54" si="12">D46+D53</f>
        <v>0.64614516129029997</v>
      </c>
      <c r="E54" s="36">
        <f t="shared" si="12"/>
        <v>0</v>
      </c>
      <c r="F54" s="36">
        <f t="shared" si="12"/>
        <v>0</v>
      </c>
      <c r="G54" s="36">
        <f t="shared" si="12"/>
        <v>0</v>
      </c>
      <c r="H54" s="36">
        <f t="shared" si="12"/>
        <v>3.1280375694448002</v>
      </c>
      <c r="I54" s="36">
        <f t="shared" si="12"/>
        <v>1.4687303110965999</v>
      </c>
      <c r="J54" s="36">
        <f t="shared" si="12"/>
        <v>0</v>
      </c>
      <c r="K54" s="36">
        <f t="shared" si="12"/>
        <v>0</v>
      </c>
      <c r="L54" s="36">
        <f t="shared" si="12"/>
        <v>3.1747089279343994</v>
      </c>
      <c r="M54" s="36">
        <f t="shared" si="12"/>
        <v>0</v>
      </c>
      <c r="N54" s="36">
        <f t="shared" si="12"/>
        <v>0</v>
      </c>
      <c r="O54" s="36">
        <f t="shared" si="12"/>
        <v>0</v>
      </c>
      <c r="P54" s="36">
        <f t="shared" si="12"/>
        <v>0</v>
      </c>
      <c r="Q54" s="36">
        <f t="shared" si="12"/>
        <v>0</v>
      </c>
      <c r="R54" s="36">
        <f t="shared" si="12"/>
        <v>1.7457244593467998</v>
      </c>
      <c r="S54" s="36">
        <f t="shared" si="12"/>
        <v>0</v>
      </c>
      <c r="T54" s="36">
        <f t="shared" si="12"/>
        <v>0</v>
      </c>
      <c r="U54" s="36">
        <f t="shared" si="12"/>
        <v>0</v>
      </c>
      <c r="V54" s="36">
        <f t="shared" si="12"/>
        <v>0.27857448348360003</v>
      </c>
      <c r="W54" s="36">
        <f t="shared" si="12"/>
        <v>0</v>
      </c>
      <c r="X54" s="36">
        <f t="shared" si="12"/>
        <v>0</v>
      </c>
      <c r="Y54" s="36">
        <f t="shared" si="12"/>
        <v>0</v>
      </c>
      <c r="Z54" s="36">
        <f t="shared" si="12"/>
        <v>0</v>
      </c>
      <c r="AA54" s="36">
        <f t="shared" si="12"/>
        <v>0</v>
      </c>
      <c r="AB54" s="36">
        <f t="shared" si="12"/>
        <v>72.778599257432916</v>
      </c>
      <c r="AC54" s="36">
        <f t="shared" si="12"/>
        <v>3.4111937112562001</v>
      </c>
      <c r="AD54" s="36">
        <f t="shared" si="12"/>
        <v>0</v>
      </c>
      <c r="AE54" s="36">
        <f t="shared" si="12"/>
        <v>0</v>
      </c>
      <c r="AF54" s="36">
        <f t="shared" si="12"/>
        <v>27.0064482090282</v>
      </c>
      <c r="AG54" s="36">
        <f t="shared" si="12"/>
        <v>0</v>
      </c>
      <c r="AH54" s="36">
        <f t="shared" si="12"/>
        <v>0</v>
      </c>
      <c r="AI54" s="36">
        <f t="shared" si="12"/>
        <v>0</v>
      </c>
      <c r="AJ54" s="36">
        <f t="shared" si="12"/>
        <v>0</v>
      </c>
      <c r="AK54" s="36">
        <f t="shared" si="12"/>
        <v>0</v>
      </c>
      <c r="AL54" s="36">
        <f t="shared" si="12"/>
        <v>86.493764181591104</v>
      </c>
      <c r="AM54" s="36">
        <f t="shared" si="12"/>
        <v>3.0608488174178996</v>
      </c>
      <c r="AN54" s="36">
        <f t="shared" si="12"/>
        <v>0</v>
      </c>
      <c r="AO54" s="36">
        <f t="shared" si="12"/>
        <v>0</v>
      </c>
      <c r="AP54" s="36">
        <f t="shared" si="12"/>
        <v>7.0806366486101</v>
      </c>
      <c r="AQ54" s="36">
        <f t="shared" si="12"/>
        <v>0</v>
      </c>
      <c r="AR54" s="36">
        <f t="shared" si="12"/>
        <v>0</v>
      </c>
      <c r="AS54" s="36">
        <f t="shared" si="12"/>
        <v>0</v>
      </c>
      <c r="AT54" s="36">
        <f t="shared" si="12"/>
        <v>0</v>
      </c>
      <c r="AU54" s="36">
        <f t="shared" si="12"/>
        <v>0</v>
      </c>
      <c r="AV54" s="36">
        <f t="shared" si="12"/>
        <v>85.001799430947756</v>
      </c>
      <c r="AW54" s="36">
        <f t="shared" si="12"/>
        <v>12.086213055964299</v>
      </c>
      <c r="AX54" s="36">
        <f t="shared" si="12"/>
        <v>0</v>
      </c>
      <c r="AY54" s="36">
        <f t="shared" si="12"/>
        <v>0</v>
      </c>
      <c r="AZ54" s="36">
        <f t="shared" si="12"/>
        <v>61.521094787985596</v>
      </c>
      <c r="BA54" s="36">
        <f t="shared" si="12"/>
        <v>0</v>
      </c>
      <c r="BB54" s="36">
        <f t="shared" si="12"/>
        <v>0</v>
      </c>
      <c r="BC54" s="36">
        <f t="shared" si="12"/>
        <v>0</v>
      </c>
      <c r="BD54" s="36">
        <f t="shared" si="12"/>
        <v>0</v>
      </c>
      <c r="BE54" s="36">
        <f t="shared" si="12"/>
        <v>0</v>
      </c>
      <c r="BF54" s="36">
        <f t="shared" si="12"/>
        <v>25.296307226343096</v>
      </c>
      <c r="BG54" s="36">
        <f t="shared" si="12"/>
        <v>0.49386564122540005</v>
      </c>
      <c r="BH54" s="36">
        <f t="shared" si="12"/>
        <v>1.3749328719032001</v>
      </c>
      <c r="BI54" s="36">
        <f t="shared" si="12"/>
        <v>0</v>
      </c>
      <c r="BJ54" s="36">
        <f t="shared" si="12"/>
        <v>5.3005332747075</v>
      </c>
      <c r="BK54" s="38">
        <f>BK53+BK46</f>
        <v>401.34815802700973</v>
      </c>
    </row>
    <row r="55" spans="1:67" ht="3" customHeight="1">
      <c r="A55" s="17"/>
      <c r="B55" s="25"/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5"/>
    </row>
    <row r="56" spans="1:67">
      <c r="A56" s="17" t="s">
        <v>18</v>
      </c>
      <c r="B56" s="24" t="s">
        <v>8</v>
      </c>
      <c r="C56" s="6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5"/>
    </row>
    <row r="57" spans="1:67">
      <c r="A57" s="17" t="s">
        <v>80</v>
      </c>
      <c r="B57" s="25" t="s">
        <v>19</v>
      </c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5"/>
    </row>
    <row r="58" spans="1:67">
      <c r="A58" s="17"/>
      <c r="B58" s="26" t="s">
        <v>40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9">
        <f>SUM(C58:BJ58)</f>
        <v>0</v>
      </c>
    </row>
    <row r="59" spans="1:67">
      <c r="A59" s="17"/>
      <c r="B59" s="27" t="s">
        <v>87</v>
      </c>
      <c r="C59" s="36">
        <f>SUM(C58)</f>
        <v>0</v>
      </c>
      <c r="D59" s="36">
        <f t="shared" ref="D59:BJ59" si="13">SUM(D58)</f>
        <v>0</v>
      </c>
      <c r="E59" s="36">
        <f t="shared" si="13"/>
        <v>0</v>
      </c>
      <c r="F59" s="36">
        <f t="shared" si="13"/>
        <v>0</v>
      </c>
      <c r="G59" s="36">
        <f t="shared" si="13"/>
        <v>0</v>
      </c>
      <c r="H59" s="36">
        <f t="shared" si="13"/>
        <v>0</v>
      </c>
      <c r="I59" s="36">
        <f t="shared" si="13"/>
        <v>0</v>
      </c>
      <c r="J59" s="36">
        <f t="shared" si="13"/>
        <v>0</v>
      </c>
      <c r="K59" s="36">
        <f t="shared" si="13"/>
        <v>0</v>
      </c>
      <c r="L59" s="36">
        <f t="shared" si="13"/>
        <v>0</v>
      </c>
      <c r="M59" s="36">
        <f t="shared" si="13"/>
        <v>0</v>
      </c>
      <c r="N59" s="36">
        <f t="shared" si="13"/>
        <v>0</v>
      </c>
      <c r="O59" s="36">
        <f t="shared" si="13"/>
        <v>0</v>
      </c>
      <c r="P59" s="36">
        <f t="shared" si="13"/>
        <v>0</v>
      </c>
      <c r="Q59" s="36">
        <f t="shared" si="13"/>
        <v>0</v>
      </c>
      <c r="R59" s="36">
        <f t="shared" si="13"/>
        <v>0</v>
      </c>
      <c r="S59" s="36">
        <f t="shared" si="13"/>
        <v>0</v>
      </c>
      <c r="T59" s="36">
        <f t="shared" si="13"/>
        <v>0</v>
      </c>
      <c r="U59" s="36">
        <f t="shared" si="13"/>
        <v>0</v>
      </c>
      <c r="V59" s="36">
        <f t="shared" si="13"/>
        <v>0</v>
      </c>
      <c r="W59" s="36">
        <f t="shared" si="13"/>
        <v>0</v>
      </c>
      <c r="X59" s="36">
        <f t="shared" si="13"/>
        <v>0</v>
      </c>
      <c r="Y59" s="36">
        <f t="shared" si="13"/>
        <v>0</v>
      </c>
      <c r="Z59" s="36">
        <f t="shared" si="13"/>
        <v>0</v>
      </c>
      <c r="AA59" s="36">
        <f t="shared" si="13"/>
        <v>0</v>
      </c>
      <c r="AB59" s="36">
        <f t="shared" si="13"/>
        <v>0</v>
      </c>
      <c r="AC59" s="36">
        <f t="shared" si="13"/>
        <v>0</v>
      </c>
      <c r="AD59" s="36">
        <f t="shared" si="13"/>
        <v>0</v>
      </c>
      <c r="AE59" s="36">
        <f t="shared" si="13"/>
        <v>0</v>
      </c>
      <c r="AF59" s="36">
        <f t="shared" si="13"/>
        <v>0</v>
      </c>
      <c r="AG59" s="36">
        <f t="shared" si="13"/>
        <v>0</v>
      </c>
      <c r="AH59" s="36">
        <f t="shared" si="13"/>
        <v>0</v>
      </c>
      <c r="AI59" s="36">
        <f t="shared" si="13"/>
        <v>0</v>
      </c>
      <c r="AJ59" s="36">
        <f t="shared" si="13"/>
        <v>0</v>
      </c>
      <c r="AK59" s="36">
        <f t="shared" si="13"/>
        <v>0</v>
      </c>
      <c r="AL59" s="36">
        <f t="shared" si="13"/>
        <v>0</v>
      </c>
      <c r="AM59" s="36">
        <f t="shared" si="13"/>
        <v>0</v>
      </c>
      <c r="AN59" s="36">
        <f t="shared" si="13"/>
        <v>0</v>
      </c>
      <c r="AO59" s="36">
        <f t="shared" si="13"/>
        <v>0</v>
      </c>
      <c r="AP59" s="36">
        <f t="shared" si="13"/>
        <v>0</v>
      </c>
      <c r="AQ59" s="36">
        <f t="shared" si="13"/>
        <v>0</v>
      </c>
      <c r="AR59" s="36">
        <f t="shared" si="13"/>
        <v>0</v>
      </c>
      <c r="AS59" s="36">
        <f t="shared" si="13"/>
        <v>0</v>
      </c>
      <c r="AT59" s="36">
        <f t="shared" si="13"/>
        <v>0</v>
      </c>
      <c r="AU59" s="36">
        <f t="shared" si="13"/>
        <v>0</v>
      </c>
      <c r="AV59" s="36">
        <f t="shared" si="13"/>
        <v>0</v>
      </c>
      <c r="AW59" s="36">
        <f t="shared" si="13"/>
        <v>0</v>
      </c>
      <c r="AX59" s="36">
        <f t="shared" si="13"/>
        <v>0</v>
      </c>
      <c r="AY59" s="36">
        <f t="shared" si="13"/>
        <v>0</v>
      </c>
      <c r="AZ59" s="36">
        <f t="shared" si="13"/>
        <v>0</v>
      </c>
      <c r="BA59" s="36">
        <f t="shared" si="13"/>
        <v>0</v>
      </c>
      <c r="BB59" s="36">
        <f t="shared" si="13"/>
        <v>0</v>
      </c>
      <c r="BC59" s="36">
        <f t="shared" si="13"/>
        <v>0</v>
      </c>
      <c r="BD59" s="36">
        <f t="shared" si="13"/>
        <v>0</v>
      </c>
      <c r="BE59" s="36">
        <f t="shared" si="13"/>
        <v>0</v>
      </c>
      <c r="BF59" s="36">
        <f t="shared" si="13"/>
        <v>0</v>
      </c>
      <c r="BG59" s="36">
        <f t="shared" si="13"/>
        <v>0</v>
      </c>
      <c r="BH59" s="36">
        <f t="shared" si="13"/>
        <v>0</v>
      </c>
      <c r="BI59" s="36">
        <f t="shared" si="13"/>
        <v>0</v>
      </c>
      <c r="BJ59" s="36">
        <f t="shared" si="13"/>
        <v>0</v>
      </c>
      <c r="BK59" s="39">
        <f>SUM(BK58)</f>
        <v>0</v>
      </c>
    </row>
    <row r="60" spans="1:67" ht="2.25" customHeight="1">
      <c r="A60" s="17"/>
      <c r="B60" s="25"/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5"/>
    </row>
    <row r="61" spans="1:67">
      <c r="A61" s="17" t="s">
        <v>4</v>
      </c>
      <c r="B61" s="24" t="s">
        <v>9</v>
      </c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5"/>
    </row>
    <row r="62" spans="1:67">
      <c r="A62" s="17" t="s">
        <v>80</v>
      </c>
      <c r="B62" s="25" t="s">
        <v>20</v>
      </c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5"/>
    </row>
    <row r="63" spans="1:67">
      <c r="A63" s="17"/>
      <c r="B63" s="34" t="s">
        <v>136</v>
      </c>
      <c r="C63" s="40">
        <v>0</v>
      </c>
      <c r="D63" s="40">
        <v>78.087500000000006</v>
      </c>
      <c r="E63" s="40">
        <v>0</v>
      </c>
      <c r="F63" s="40">
        <v>0</v>
      </c>
      <c r="G63" s="40">
        <v>0</v>
      </c>
      <c r="H63" s="40">
        <v>20.277100000000001</v>
      </c>
      <c r="I63" s="40">
        <v>3.1137999999999999</v>
      </c>
      <c r="J63" s="40">
        <v>0</v>
      </c>
      <c r="K63" s="40">
        <v>0</v>
      </c>
      <c r="L63" s="40">
        <v>9.6021000000000001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13.673500000000001</v>
      </c>
      <c r="S63" s="40">
        <v>0.22070000000000001</v>
      </c>
      <c r="T63" s="40">
        <v>0</v>
      </c>
      <c r="U63" s="40">
        <v>0</v>
      </c>
      <c r="V63" s="40">
        <v>2.8155999999999999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40">
        <v>0</v>
      </c>
      <c r="AN63" s="40">
        <v>0</v>
      </c>
      <c r="AO63" s="40">
        <v>0</v>
      </c>
      <c r="AP63" s="40">
        <v>0</v>
      </c>
      <c r="AQ63" s="40">
        <v>0</v>
      </c>
      <c r="AR63" s="40">
        <v>0</v>
      </c>
      <c r="AS63" s="40">
        <v>0</v>
      </c>
      <c r="AT63" s="40">
        <v>0</v>
      </c>
      <c r="AU63" s="40">
        <v>0</v>
      </c>
      <c r="AV63" s="40">
        <v>0</v>
      </c>
      <c r="AW63" s="40">
        <v>0</v>
      </c>
      <c r="AX63" s="40">
        <v>0</v>
      </c>
      <c r="AY63" s="40">
        <v>0</v>
      </c>
      <c r="AZ63" s="40">
        <v>0</v>
      </c>
      <c r="BA63" s="40">
        <v>0</v>
      </c>
      <c r="BB63" s="40">
        <v>0</v>
      </c>
      <c r="BC63" s="40">
        <v>0</v>
      </c>
      <c r="BD63" s="40">
        <v>0</v>
      </c>
      <c r="BE63" s="40">
        <v>0</v>
      </c>
      <c r="BF63" s="40">
        <v>0</v>
      </c>
      <c r="BG63" s="40">
        <v>0</v>
      </c>
      <c r="BH63" s="40">
        <v>0</v>
      </c>
      <c r="BI63" s="40">
        <v>0</v>
      </c>
      <c r="BJ63" s="40">
        <v>0</v>
      </c>
      <c r="BK63" s="39">
        <f>SUM(C63:BJ63)</f>
        <v>127.7903</v>
      </c>
    </row>
    <row r="64" spans="1:67">
      <c r="A64" s="17"/>
      <c r="B64" s="26" t="s">
        <v>89</v>
      </c>
      <c r="C64" s="36">
        <f>SUM(C63)</f>
        <v>0</v>
      </c>
      <c r="D64" s="36">
        <f t="shared" ref="D64:BJ64" si="14">SUM(D63)</f>
        <v>78.087500000000006</v>
      </c>
      <c r="E64" s="36">
        <f t="shared" si="14"/>
        <v>0</v>
      </c>
      <c r="F64" s="36">
        <f t="shared" si="14"/>
        <v>0</v>
      </c>
      <c r="G64" s="36">
        <f t="shared" si="14"/>
        <v>0</v>
      </c>
      <c r="H64" s="36">
        <f t="shared" si="14"/>
        <v>20.277100000000001</v>
      </c>
      <c r="I64" s="36">
        <f t="shared" si="14"/>
        <v>3.1137999999999999</v>
      </c>
      <c r="J64" s="36">
        <f t="shared" si="14"/>
        <v>0</v>
      </c>
      <c r="K64" s="36">
        <f t="shared" si="14"/>
        <v>0</v>
      </c>
      <c r="L64" s="36">
        <f t="shared" si="14"/>
        <v>9.6021000000000001</v>
      </c>
      <c r="M64" s="36">
        <f t="shared" si="14"/>
        <v>0</v>
      </c>
      <c r="N64" s="36">
        <f t="shared" si="14"/>
        <v>0</v>
      </c>
      <c r="O64" s="36">
        <f t="shared" si="14"/>
        <v>0</v>
      </c>
      <c r="P64" s="36">
        <f t="shared" si="14"/>
        <v>0</v>
      </c>
      <c r="Q64" s="36">
        <f t="shared" si="14"/>
        <v>0</v>
      </c>
      <c r="R64" s="36">
        <f t="shared" si="14"/>
        <v>13.673500000000001</v>
      </c>
      <c r="S64" s="36">
        <f t="shared" si="14"/>
        <v>0.22070000000000001</v>
      </c>
      <c r="T64" s="36">
        <f t="shared" si="14"/>
        <v>0</v>
      </c>
      <c r="U64" s="36">
        <f t="shared" si="14"/>
        <v>0</v>
      </c>
      <c r="V64" s="36">
        <f t="shared" si="14"/>
        <v>2.8155999999999999</v>
      </c>
      <c r="W64" s="36">
        <f t="shared" si="14"/>
        <v>0</v>
      </c>
      <c r="X64" s="36">
        <f t="shared" si="14"/>
        <v>0</v>
      </c>
      <c r="Y64" s="36">
        <f t="shared" si="14"/>
        <v>0</v>
      </c>
      <c r="Z64" s="36">
        <f t="shared" si="14"/>
        <v>0</v>
      </c>
      <c r="AA64" s="36">
        <f t="shared" si="14"/>
        <v>0</v>
      </c>
      <c r="AB64" s="36">
        <f t="shared" si="14"/>
        <v>0</v>
      </c>
      <c r="AC64" s="36">
        <f t="shared" si="14"/>
        <v>0</v>
      </c>
      <c r="AD64" s="36">
        <f t="shared" si="14"/>
        <v>0</v>
      </c>
      <c r="AE64" s="36">
        <f t="shared" si="14"/>
        <v>0</v>
      </c>
      <c r="AF64" s="36">
        <f t="shared" si="14"/>
        <v>0</v>
      </c>
      <c r="AG64" s="36">
        <f t="shared" si="14"/>
        <v>0</v>
      </c>
      <c r="AH64" s="36">
        <f t="shared" si="14"/>
        <v>0</v>
      </c>
      <c r="AI64" s="36">
        <f t="shared" si="14"/>
        <v>0</v>
      </c>
      <c r="AJ64" s="36">
        <f t="shared" si="14"/>
        <v>0</v>
      </c>
      <c r="AK64" s="36">
        <f t="shared" si="14"/>
        <v>0</v>
      </c>
      <c r="AL64" s="36">
        <f t="shared" si="14"/>
        <v>0</v>
      </c>
      <c r="AM64" s="36">
        <f t="shared" si="14"/>
        <v>0</v>
      </c>
      <c r="AN64" s="36">
        <f t="shared" si="14"/>
        <v>0</v>
      </c>
      <c r="AO64" s="36">
        <f t="shared" si="14"/>
        <v>0</v>
      </c>
      <c r="AP64" s="36">
        <f t="shared" si="14"/>
        <v>0</v>
      </c>
      <c r="AQ64" s="36">
        <f t="shared" si="14"/>
        <v>0</v>
      </c>
      <c r="AR64" s="36">
        <f t="shared" si="14"/>
        <v>0</v>
      </c>
      <c r="AS64" s="36">
        <f t="shared" si="14"/>
        <v>0</v>
      </c>
      <c r="AT64" s="36">
        <f t="shared" si="14"/>
        <v>0</v>
      </c>
      <c r="AU64" s="36">
        <f t="shared" si="14"/>
        <v>0</v>
      </c>
      <c r="AV64" s="36">
        <f t="shared" si="14"/>
        <v>0</v>
      </c>
      <c r="AW64" s="36">
        <f t="shared" si="14"/>
        <v>0</v>
      </c>
      <c r="AX64" s="36">
        <f t="shared" si="14"/>
        <v>0</v>
      </c>
      <c r="AY64" s="36">
        <f t="shared" si="14"/>
        <v>0</v>
      </c>
      <c r="AZ64" s="36">
        <f t="shared" si="14"/>
        <v>0</v>
      </c>
      <c r="BA64" s="36">
        <f t="shared" si="14"/>
        <v>0</v>
      </c>
      <c r="BB64" s="36">
        <f t="shared" si="14"/>
        <v>0</v>
      </c>
      <c r="BC64" s="36">
        <f t="shared" si="14"/>
        <v>0</v>
      </c>
      <c r="BD64" s="36">
        <f t="shared" si="14"/>
        <v>0</v>
      </c>
      <c r="BE64" s="36">
        <f t="shared" si="14"/>
        <v>0</v>
      </c>
      <c r="BF64" s="36">
        <f t="shared" si="14"/>
        <v>0</v>
      </c>
      <c r="BG64" s="36">
        <f t="shared" si="14"/>
        <v>0</v>
      </c>
      <c r="BH64" s="36">
        <f t="shared" si="14"/>
        <v>0</v>
      </c>
      <c r="BI64" s="36">
        <f t="shared" si="14"/>
        <v>0</v>
      </c>
      <c r="BJ64" s="36">
        <f t="shared" si="14"/>
        <v>0</v>
      </c>
      <c r="BK64" s="39">
        <f>SUM(BK63)</f>
        <v>127.7903</v>
      </c>
    </row>
    <row r="65" spans="1:63">
      <c r="A65" s="17" t="s">
        <v>81</v>
      </c>
      <c r="B65" s="25" t="s">
        <v>21</v>
      </c>
      <c r="C65" s="63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5"/>
    </row>
    <row r="66" spans="1:63">
      <c r="A66" s="17"/>
      <c r="B66" s="26" t="s">
        <v>40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9">
        <f>SUM(C66:BJ66)</f>
        <v>0</v>
      </c>
    </row>
    <row r="67" spans="1:63">
      <c r="A67" s="17"/>
      <c r="B67" s="26" t="s">
        <v>90</v>
      </c>
      <c r="C67" s="36">
        <f t="shared" ref="C67:BJ67" si="15">SUM(C66)</f>
        <v>0</v>
      </c>
      <c r="D67" s="36">
        <f t="shared" si="15"/>
        <v>0</v>
      </c>
      <c r="E67" s="36">
        <f t="shared" si="15"/>
        <v>0</v>
      </c>
      <c r="F67" s="36">
        <f t="shared" si="15"/>
        <v>0</v>
      </c>
      <c r="G67" s="36">
        <f t="shared" si="15"/>
        <v>0</v>
      </c>
      <c r="H67" s="36">
        <f t="shared" si="15"/>
        <v>0</v>
      </c>
      <c r="I67" s="36">
        <f t="shared" si="15"/>
        <v>0</v>
      </c>
      <c r="J67" s="36">
        <f t="shared" si="15"/>
        <v>0</v>
      </c>
      <c r="K67" s="36">
        <f t="shared" si="15"/>
        <v>0</v>
      </c>
      <c r="L67" s="36">
        <f t="shared" si="15"/>
        <v>0</v>
      </c>
      <c r="M67" s="36">
        <f t="shared" si="15"/>
        <v>0</v>
      </c>
      <c r="N67" s="36">
        <f t="shared" si="15"/>
        <v>0</v>
      </c>
      <c r="O67" s="36">
        <f t="shared" si="15"/>
        <v>0</v>
      </c>
      <c r="P67" s="36">
        <f t="shared" si="15"/>
        <v>0</v>
      </c>
      <c r="Q67" s="36">
        <f t="shared" si="15"/>
        <v>0</v>
      </c>
      <c r="R67" s="36">
        <f t="shared" si="15"/>
        <v>0</v>
      </c>
      <c r="S67" s="36">
        <f t="shared" si="15"/>
        <v>0</v>
      </c>
      <c r="T67" s="36">
        <f t="shared" si="15"/>
        <v>0</v>
      </c>
      <c r="U67" s="36">
        <f t="shared" si="15"/>
        <v>0</v>
      </c>
      <c r="V67" s="36">
        <f t="shared" si="15"/>
        <v>0</v>
      </c>
      <c r="W67" s="36">
        <f t="shared" si="15"/>
        <v>0</v>
      </c>
      <c r="X67" s="36">
        <f t="shared" si="15"/>
        <v>0</v>
      </c>
      <c r="Y67" s="36">
        <f t="shared" si="15"/>
        <v>0</v>
      </c>
      <c r="Z67" s="36">
        <f t="shared" si="15"/>
        <v>0</v>
      </c>
      <c r="AA67" s="36">
        <f t="shared" si="15"/>
        <v>0</v>
      </c>
      <c r="AB67" s="36">
        <f t="shared" si="15"/>
        <v>0</v>
      </c>
      <c r="AC67" s="36">
        <f t="shared" si="15"/>
        <v>0</v>
      </c>
      <c r="AD67" s="36">
        <f t="shared" si="15"/>
        <v>0</v>
      </c>
      <c r="AE67" s="36">
        <f t="shared" si="15"/>
        <v>0</v>
      </c>
      <c r="AF67" s="36">
        <f t="shared" si="15"/>
        <v>0</v>
      </c>
      <c r="AG67" s="36">
        <f t="shared" si="15"/>
        <v>0</v>
      </c>
      <c r="AH67" s="36">
        <f t="shared" si="15"/>
        <v>0</v>
      </c>
      <c r="AI67" s="36">
        <f t="shared" si="15"/>
        <v>0</v>
      </c>
      <c r="AJ67" s="36">
        <f t="shared" si="15"/>
        <v>0</v>
      </c>
      <c r="AK67" s="36">
        <f t="shared" si="15"/>
        <v>0</v>
      </c>
      <c r="AL67" s="36">
        <f t="shared" si="15"/>
        <v>0</v>
      </c>
      <c r="AM67" s="36">
        <f t="shared" si="15"/>
        <v>0</v>
      </c>
      <c r="AN67" s="36">
        <f t="shared" si="15"/>
        <v>0</v>
      </c>
      <c r="AO67" s="36">
        <f t="shared" si="15"/>
        <v>0</v>
      </c>
      <c r="AP67" s="36">
        <f t="shared" si="15"/>
        <v>0</v>
      </c>
      <c r="AQ67" s="36">
        <f t="shared" si="15"/>
        <v>0</v>
      </c>
      <c r="AR67" s="36">
        <f t="shared" si="15"/>
        <v>0</v>
      </c>
      <c r="AS67" s="36">
        <f t="shared" si="15"/>
        <v>0</v>
      </c>
      <c r="AT67" s="36">
        <f t="shared" si="15"/>
        <v>0</v>
      </c>
      <c r="AU67" s="36">
        <f t="shared" si="15"/>
        <v>0</v>
      </c>
      <c r="AV67" s="36">
        <f t="shared" si="15"/>
        <v>0</v>
      </c>
      <c r="AW67" s="36">
        <f t="shared" si="15"/>
        <v>0</v>
      </c>
      <c r="AX67" s="36">
        <f t="shared" si="15"/>
        <v>0</v>
      </c>
      <c r="AY67" s="36">
        <f t="shared" si="15"/>
        <v>0</v>
      </c>
      <c r="AZ67" s="36">
        <f t="shared" si="15"/>
        <v>0</v>
      </c>
      <c r="BA67" s="36">
        <f t="shared" si="15"/>
        <v>0</v>
      </c>
      <c r="BB67" s="36">
        <f t="shared" si="15"/>
        <v>0</v>
      </c>
      <c r="BC67" s="36">
        <f t="shared" si="15"/>
        <v>0</v>
      </c>
      <c r="BD67" s="36">
        <f t="shared" si="15"/>
        <v>0</v>
      </c>
      <c r="BE67" s="36">
        <f t="shared" si="15"/>
        <v>0</v>
      </c>
      <c r="BF67" s="36">
        <f t="shared" si="15"/>
        <v>0</v>
      </c>
      <c r="BG67" s="36">
        <f t="shared" si="15"/>
        <v>0</v>
      </c>
      <c r="BH67" s="36">
        <f t="shared" si="15"/>
        <v>0</v>
      </c>
      <c r="BI67" s="36">
        <f t="shared" si="15"/>
        <v>0</v>
      </c>
      <c r="BJ67" s="36">
        <f t="shared" si="15"/>
        <v>0</v>
      </c>
      <c r="BK67" s="39">
        <f>SUM(BK66)</f>
        <v>0</v>
      </c>
    </row>
    <row r="68" spans="1:63">
      <c r="A68" s="17"/>
      <c r="B68" s="27" t="s">
        <v>88</v>
      </c>
      <c r="C68" s="38">
        <f>C67+C64</f>
        <v>0</v>
      </c>
      <c r="D68" s="38">
        <f t="shared" ref="D68:BJ68" si="16">D67+D64</f>
        <v>78.087500000000006</v>
      </c>
      <c r="E68" s="38">
        <f t="shared" si="16"/>
        <v>0</v>
      </c>
      <c r="F68" s="38">
        <f t="shared" si="16"/>
        <v>0</v>
      </c>
      <c r="G68" s="38">
        <f t="shared" si="16"/>
        <v>0</v>
      </c>
      <c r="H68" s="38">
        <f t="shared" si="16"/>
        <v>20.277100000000001</v>
      </c>
      <c r="I68" s="38">
        <f t="shared" si="16"/>
        <v>3.1137999999999999</v>
      </c>
      <c r="J68" s="38">
        <f t="shared" si="16"/>
        <v>0</v>
      </c>
      <c r="K68" s="38">
        <f t="shared" si="16"/>
        <v>0</v>
      </c>
      <c r="L68" s="38">
        <f t="shared" si="16"/>
        <v>9.6021000000000001</v>
      </c>
      <c r="M68" s="38">
        <f t="shared" si="16"/>
        <v>0</v>
      </c>
      <c r="N68" s="38">
        <f t="shared" si="16"/>
        <v>0</v>
      </c>
      <c r="O68" s="38">
        <f t="shared" si="16"/>
        <v>0</v>
      </c>
      <c r="P68" s="38">
        <f t="shared" si="16"/>
        <v>0</v>
      </c>
      <c r="Q68" s="38">
        <f t="shared" si="16"/>
        <v>0</v>
      </c>
      <c r="R68" s="38">
        <f t="shared" si="16"/>
        <v>13.673500000000001</v>
      </c>
      <c r="S68" s="38">
        <f t="shared" si="16"/>
        <v>0.22070000000000001</v>
      </c>
      <c r="T68" s="38">
        <f t="shared" si="16"/>
        <v>0</v>
      </c>
      <c r="U68" s="38">
        <f t="shared" si="16"/>
        <v>0</v>
      </c>
      <c r="V68" s="38">
        <f t="shared" si="16"/>
        <v>2.8155999999999999</v>
      </c>
      <c r="W68" s="38">
        <f t="shared" si="16"/>
        <v>0</v>
      </c>
      <c r="X68" s="38">
        <f t="shared" si="16"/>
        <v>0</v>
      </c>
      <c r="Y68" s="38">
        <f t="shared" si="16"/>
        <v>0</v>
      </c>
      <c r="Z68" s="38">
        <f t="shared" si="16"/>
        <v>0</v>
      </c>
      <c r="AA68" s="38">
        <f t="shared" si="16"/>
        <v>0</v>
      </c>
      <c r="AB68" s="38">
        <f t="shared" si="16"/>
        <v>0</v>
      </c>
      <c r="AC68" s="38">
        <f t="shared" si="16"/>
        <v>0</v>
      </c>
      <c r="AD68" s="38">
        <f t="shared" si="16"/>
        <v>0</v>
      </c>
      <c r="AE68" s="38">
        <f t="shared" si="16"/>
        <v>0</v>
      </c>
      <c r="AF68" s="38">
        <f t="shared" si="16"/>
        <v>0</v>
      </c>
      <c r="AG68" s="38">
        <f t="shared" si="16"/>
        <v>0</v>
      </c>
      <c r="AH68" s="38">
        <f t="shared" si="16"/>
        <v>0</v>
      </c>
      <c r="AI68" s="38">
        <f t="shared" si="16"/>
        <v>0</v>
      </c>
      <c r="AJ68" s="38">
        <f t="shared" si="16"/>
        <v>0</v>
      </c>
      <c r="AK68" s="38">
        <f t="shared" si="16"/>
        <v>0</v>
      </c>
      <c r="AL68" s="38">
        <f t="shared" si="16"/>
        <v>0</v>
      </c>
      <c r="AM68" s="38">
        <f t="shared" si="16"/>
        <v>0</v>
      </c>
      <c r="AN68" s="38">
        <f t="shared" si="16"/>
        <v>0</v>
      </c>
      <c r="AO68" s="38">
        <f t="shared" si="16"/>
        <v>0</v>
      </c>
      <c r="AP68" s="38">
        <f t="shared" si="16"/>
        <v>0</v>
      </c>
      <c r="AQ68" s="38">
        <f t="shared" si="16"/>
        <v>0</v>
      </c>
      <c r="AR68" s="38">
        <f t="shared" si="16"/>
        <v>0</v>
      </c>
      <c r="AS68" s="38">
        <f t="shared" si="16"/>
        <v>0</v>
      </c>
      <c r="AT68" s="38">
        <f t="shared" si="16"/>
        <v>0</v>
      </c>
      <c r="AU68" s="38">
        <f t="shared" si="16"/>
        <v>0</v>
      </c>
      <c r="AV68" s="38">
        <f t="shared" si="16"/>
        <v>0</v>
      </c>
      <c r="AW68" s="38">
        <f t="shared" si="16"/>
        <v>0</v>
      </c>
      <c r="AX68" s="38">
        <f t="shared" si="16"/>
        <v>0</v>
      </c>
      <c r="AY68" s="38">
        <f t="shared" si="16"/>
        <v>0</v>
      </c>
      <c r="AZ68" s="38">
        <f t="shared" si="16"/>
        <v>0</v>
      </c>
      <c r="BA68" s="38">
        <f t="shared" si="16"/>
        <v>0</v>
      </c>
      <c r="BB68" s="38">
        <f t="shared" si="16"/>
        <v>0</v>
      </c>
      <c r="BC68" s="38">
        <f t="shared" si="16"/>
        <v>0</v>
      </c>
      <c r="BD68" s="38">
        <f t="shared" si="16"/>
        <v>0</v>
      </c>
      <c r="BE68" s="38">
        <f t="shared" si="16"/>
        <v>0</v>
      </c>
      <c r="BF68" s="38">
        <f t="shared" si="16"/>
        <v>0</v>
      </c>
      <c r="BG68" s="38">
        <f t="shared" si="16"/>
        <v>0</v>
      </c>
      <c r="BH68" s="38">
        <f t="shared" si="16"/>
        <v>0</v>
      </c>
      <c r="BI68" s="38">
        <f t="shared" si="16"/>
        <v>0</v>
      </c>
      <c r="BJ68" s="38">
        <f t="shared" si="16"/>
        <v>0</v>
      </c>
      <c r="BK68" s="38">
        <f>BK67+BK64</f>
        <v>127.7903</v>
      </c>
    </row>
    <row r="69" spans="1:63" ht="4.5" customHeight="1">
      <c r="A69" s="17"/>
      <c r="B69" s="25"/>
      <c r="C69" s="63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5"/>
    </row>
    <row r="70" spans="1:63">
      <c r="A70" s="17" t="s">
        <v>22</v>
      </c>
      <c r="B70" s="24" t="s">
        <v>23</v>
      </c>
      <c r="C70" s="63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5"/>
    </row>
    <row r="71" spans="1:63">
      <c r="A71" s="17" t="s">
        <v>80</v>
      </c>
      <c r="B71" s="25" t="s">
        <v>24</v>
      </c>
      <c r="C71" s="63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5"/>
    </row>
    <row r="72" spans="1:63">
      <c r="A72" s="17"/>
      <c r="B72" s="26" t="s">
        <v>40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9">
        <f>SUM(C72:BJ72)</f>
        <v>0</v>
      </c>
    </row>
    <row r="73" spans="1:63">
      <c r="A73" s="17"/>
      <c r="B73" s="27" t="s">
        <v>87</v>
      </c>
      <c r="C73" s="36">
        <f t="shared" ref="C73:BJ73" si="17">SUM(C72)</f>
        <v>0</v>
      </c>
      <c r="D73" s="36">
        <f t="shared" si="17"/>
        <v>0</v>
      </c>
      <c r="E73" s="36">
        <f t="shared" si="17"/>
        <v>0</v>
      </c>
      <c r="F73" s="36">
        <f t="shared" si="17"/>
        <v>0</v>
      </c>
      <c r="G73" s="36">
        <f t="shared" si="17"/>
        <v>0</v>
      </c>
      <c r="H73" s="36">
        <f t="shared" si="17"/>
        <v>0</v>
      </c>
      <c r="I73" s="36">
        <f t="shared" si="17"/>
        <v>0</v>
      </c>
      <c r="J73" s="36">
        <f t="shared" si="17"/>
        <v>0</v>
      </c>
      <c r="K73" s="36">
        <f t="shared" si="17"/>
        <v>0</v>
      </c>
      <c r="L73" s="36">
        <f t="shared" si="17"/>
        <v>0</v>
      </c>
      <c r="M73" s="36">
        <f t="shared" si="17"/>
        <v>0</v>
      </c>
      <c r="N73" s="36">
        <f t="shared" si="17"/>
        <v>0</v>
      </c>
      <c r="O73" s="36">
        <f t="shared" si="17"/>
        <v>0</v>
      </c>
      <c r="P73" s="36">
        <f t="shared" si="17"/>
        <v>0</v>
      </c>
      <c r="Q73" s="36">
        <f t="shared" si="17"/>
        <v>0</v>
      </c>
      <c r="R73" s="36">
        <f t="shared" si="17"/>
        <v>0</v>
      </c>
      <c r="S73" s="36">
        <f t="shared" si="17"/>
        <v>0</v>
      </c>
      <c r="T73" s="36">
        <f t="shared" si="17"/>
        <v>0</v>
      </c>
      <c r="U73" s="36">
        <f t="shared" si="17"/>
        <v>0</v>
      </c>
      <c r="V73" s="36">
        <f t="shared" si="17"/>
        <v>0</v>
      </c>
      <c r="W73" s="36">
        <f t="shared" si="17"/>
        <v>0</v>
      </c>
      <c r="X73" s="36">
        <f t="shared" si="17"/>
        <v>0</v>
      </c>
      <c r="Y73" s="36">
        <f t="shared" si="17"/>
        <v>0</v>
      </c>
      <c r="Z73" s="36">
        <f t="shared" si="17"/>
        <v>0</v>
      </c>
      <c r="AA73" s="36">
        <f t="shared" si="17"/>
        <v>0</v>
      </c>
      <c r="AB73" s="36">
        <f t="shared" si="17"/>
        <v>0</v>
      </c>
      <c r="AC73" s="36">
        <f t="shared" si="17"/>
        <v>0</v>
      </c>
      <c r="AD73" s="36">
        <f t="shared" si="17"/>
        <v>0</v>
      </c>
      <c r="AE73" s="36">
        <f t="shared" si="17"/>
        <v>0</v>
      </c>
      <c r="AF73" s="36">
        <f t="shared" si="17"/>
        <v>0</v>
      </c>
      <c r="AG73" s="36">
        <f t="shared" si="17"/>
        <v>0</v>
      </c>
      <c r="AH73" s="36">
        <f t="shared" si="17"/>
        <v>0</v>
      </c>
      <c r="AI73" s="36">
        <f t="shared" si="17"/>
        <v>0</v>
      </c>
      <c r="AJ73" s="36">
        <f t="shared" si="17"/>
        <v>0</v>
      </c>
      <c r="AK73" s="36">
        <f t="shared" si="17"/>
        <v>0</v>
      </c>
      <c r="AL73" s="36">
        <f t="shared" si="17"/>
        <v>0</v>
      </c>
      <c r="AM73" s="36">
        <f t="shared" si="17"/>
        <v>0</v>
      </c>
      <c r="AN73" s="36">
        <f t="shared" si="17"/>
        <v>0</v>
      </c>
      <c r="AO73" s="36">
        <f t="shared" si="17"/>
        <v>0</v>
      </c>
      <c r="AP73" s="36">
        <f t="shared" si="17"/>
        <v>0</v>
      </c>
      <c r="AQ73" s="36">
        <f t="shared" si="17"/>
        <v>0</v>
      </c>
      <c r="AR73" s="36">
        <f t="shared" si="17"/>
        <v>0</v>
      </c>
      <c r="AS73" s="36">
        <f t="shared" si="17"/>
        <v>0</v>
      </c>
      <c r="AT73" s="36">
        <f t="shared" si="17"/>
        <v>0</v>
      </c>
      <c r="AU73" s="36">
        <f t="shared" si="17"/>
        <v>0</v>
      </c>
      <c r="AV73" s="36">
        <f t="shared" si="17"/>
        <v>0</v>
      </c>
      <c r="AW73" s="36">
        <f t="shared" si="17"/>
        <v>0</v>
      </c>
      <c r="AX73" s="36">
        <f t="shared" si="17"/>
        <v>0</v>
      </c>
      <c r="AY73" s="36">
        <f t="shared" si="17"/>
        <v>0</v>
      </c>
      <c r="AZ73" s="36">
        <f t="shared" si="17"/>
        <v>0</v>
      </c>
      <c r="BA73" s="36">
        <f t="shared" si="17"/>
        <v>0</v>
      </c>
      <c r="BB73" s="36">
        <f t="shared" si="17"/>
        <v>0</v>
      </c>
      <c r="BC73" s="36">
        <f t="shared" si="17"/>
        <v>0</v>
      </c>
      <c r="BD73" s="36">
        <f t="shared" si="17"/>
        <v>0</v>
      </c>
      <c r="BE73" s="36">
        <f t="shared" si="17"/>
        <v>0</v>
      </c>
      <c r="BF73" s="36">
        <f t="shared" si="17"/>
        <v>0</v>
      </c>
      <c r="BG73" s="36">
        <f t="shared" si="17"/>
        <v>0</v>
      </c>
      <c r="BH73" s="36">
        <f t="shared" si="17"/>
        <v>0</v>
      </c>
      <c r="BI73" s="36">
        <f t="shared" si="17"/>
        <v>0</v>
      </c>
      <c r="BJ73" s="36">
        <f t="shared" si="17"/>
        <v>0</v>
      </c>
      <c r="BK73" s="39">
        <f>SUM(BK72)</f>
        <v>0</v>
      </c>
    </row>
    <row r="74" spans="1:63" ht="4.5" customHeight="1">
      <c r="A74" s="17"/>
      <c r="B74" s="29"/>
      <c r="C74" s="63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5"/>
    </row>
    <row r="75" spans="1:63">
      <c r="A75" s="17"/>
      <c r="B75" s="30" t="s">
        <v>103</v>
      </c>
      <c r="C75" s="44">
        <f>C41+C54+C59+C68+C73</f>
        <v>0</v>
      </c>
      <c r="D75" s="44">
        <f t="shared" ref="D75:BJ75" si="18">D41+D54+D59+D68+D73</f>
        <v>212.6694302637091</v>
      </c>
      <c r="E75" s="44">
        <f t="shared" si="18"/>
        <v>673.11494156332196</v>
      </c>
      <c r="F75" s="44">
        <f t="shared" si="18"/>
        <v>0</v>
      </c>
      <c r="G75" s="44">
        <f t="shared" si="18"/>
        <v>0</v>
      </c>
      <c r="H75" s="44">
        <f t="shared" si="18"/>
        <v>30.956224833987108</v>
      </c>
      <c r="I75" s="44">
        <f t="shared" si="18"/>
        <v>2798.5514322855383</v>
      </c>
      <c r="J75" s="44">
        <f t="shared" si="18"/>
        <v>1116.4663739994812</v>
      </c>
      <c r="K75" s="44">
        <f t="shared" si="18"/>
        <v>0</v>
      </c>
      <c r="L75" s="44">
        <f t="shared" si="18"/>
        <v>64.942642495495505</v>
      </c>
      <c r="M75" s="44">
        <f t="shared" si="18"/>
        <v>0</v>
      </c>
      <c r="N75" s="44">
        <f t="shared" si="18"/>
        <v>0</v>
      </c>
      <c r="O75" s="44">
        <f t="shared" si="18"/>
        <v>0</v>
      </c>
      <c r="P75" s="44">
        <f t="shared" si="18"/>
        <v>0</v>
      </c>
      <c r="Q75" s="44">
        <f t="shared" si="18"/>
        <v>0</v>
      </c>
      <c r="R75" s="44">
        <f t="shared" si="18"/>
        <v>18.4488821875645</v>
      </c>
      <c r="S75" s="44">
        <f t="shared" si="18"/>
        <v>296.25915911977228</v>
      </c>
      <c r="T75" s="44">
        <f t="shared" si="18"/>
        <v>174.15111892622519</v>
      </c>
      <c r="U75" s="44">
        <f t="shared" si="18"/>
        <v>0</v>
      </c>
      <c r="V75" s="44">
        <f t="shared" si="18"/>
        <v>37.062326614384801</v>
      </c>
      <c r="W75" s="44">
        <f t="shared" si="18"/>
        <v>0</v>
      </c>
      <c r="X75" s="44">
        <f t="shared" si="18"/>
        <v>0</v>
      </c>
      <c r="Y75" s="44">
        <f t="shared" si="18"/>
        <v>0</v>
      </c>
      <c r="Z75" s="44">
        <f t="shared" si="18"/>
        <v>0</v>
      </c>
      <c r="AA75" s="44">
        <f t="shared" si="18"/>
        <v>0</v>
      </c>
      <c r="AB75" s="44">
        <f t="shared" si="18"/>
        <v>95.577543750803514</v>
      </c>
      <c r="AC75" s="44">
        <f t="shared" si="18"/>
        <v>66.003631907027199</v>
      </c>
      <c r="AD75" s="44">
        <f t="shared" si="18"/>
        <v>38.445478334225307</v>
      </c>
      <c r="AE75" s="44">
        <f t="shared" si="18"/>
        <v>0</v>
      </c>
      <c r="AF75" s="44">
        <f t="shared" si="18"/>
        <v>187.98049744966303</v>
      </c>
      <c r="AG75" s="44">
        <f t="shared" si="18"/>
        <v>0</v>
      </c>
      <c r="AH75" s="44">
        <f t="shared" si="18"/>
        <v>0</v>
      </c>
      <c r="AI75" s="44">
        <f t="shared" si="18"/>
        <v>0</v>
      </c>
      <c r="AJ75" s="44">
        <f t="shared" si="18"/>
        <v>0</v>
      </c>
      <c r="AK75" s="44">
        <f t="shared" si="18"/>
        <v>0</v>
      </c>
      <c r="AL75" s="44">
        <f t="shared" si="18"/>
        <v>115.66242143505571</v>
      </c>
      <c r="AM75" s="44">
        <f t="shared" si="18"/>
        <v>55.470694125705499</v>
      </c>
      <c r="AN75" s="44">
        <f t="shared" si="18"/>
        <v>88.350579649901917</v>
      </c>
      <c r="AO75" s="44">
        <f t="shared" si="18"/>
        <v>0</v>
      </c>
      <c r="AP75" s="44">
        <f t="shared" si="18"/>
        <v>80.792979257859685</v>
      </c>
      <c r="AQ75" s="44">
        <f t="shared" si="18"/>
        <v>0</v>
      </c>
      <c r="AR75" s="44">
        <f t="shared" si="18"/>
        <v>26.055787165580604</v>
      </c>
      <c r="AS75" s="44">
        <f t="shared" si="18"/>
        <v>0</v>
      </c>
      <c r="AT75" s="44">
        <f t="shared" si="18"/>
        <v>0</v>
      </c>
      <c r="AU75" s="44">
        <f t="shared" si="18"/>
        <v>0</v>
      </c>
      <c r="AV75" s="44">
        <f t="shared" si="18"/>
        <v>136.40798401934146</v>
      </c>
      <c r="AW75" s="44">
        <f t="shared" si="18"/>
        <v>660.33228909433717</v>
      </c>
      <c r="AX75" s="44">
        <f t="shared" si="18"/>
        <v>170.1618398042892</v>
      </c>
      <c r="AY75" s="44">
        <f t="shared" si="18"/>
        <v>0</v>
      </c>
      <c r="AZ75" s="44">
        <f t="shared" si="18"/>
        <v>413.96667397375325</v>
      </c>
      <c r="BA75" s="44">
        <f t="shared" si="18"/>
        <v>0</v>
      </c>
      <c r="BB75" s="44">
        <f t="shared" si="18"/>
        <v>0</v>
      </c>
      <c r="BC75" s="44">
        <f t="shared" si="18"/>
        <v>0</v>
      </c>
      <c r="BD75" s="44">
        <f t="shared" si="18"/>
        <v>0</v>
      </c>
      <c r="BE75" s="44">
        <f t="shared" si="18"/>
        <v>0</v>
      </c>
      <c r="BF75" s="44">
        <f t="shared" si="18"/>
        <v>36.816161059142296</v>
      </c>
      <c r="BG75" s="44">
        <f t="shared" si="18"/>
        <v>28.052023426675099</v>
      </c>
      <c r="BH75" s="44">
        <f t="shared" si="18"/>
        <v>48.264521053934402</v>
      </c>
      <c r="BI75" s="44">
        <f t="shared" si="18"/>
        <v>0</v>
      </c>
      <c r="BJ75" s="44">
        <f t="shared" si="18"/>
        <v>30.886151354346001</v>
      </c>
      <c r="BK75" s="44">
        <f>BK41+BK54+BK59+BK68+BK73</f>
        <v>7701.8497891511215</v>
      </c>
    </row>
    <row r="76" spans="1:63" ht="4.5" customHeight="1">
      <c r="A76" s="17"/>
      <c r="B76" s="30"/>
      <c r="C76" s="77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78"/>
    </row>
    <row r="77" spans="1:63" ht="14.25" customHeight="1">
      <c r="A77" s="17" t="s">
        <v>5</v>
      </c>
      <c r="B77" s="31" t="s">
        <v>26</v>
      </c>
      <c r="C77" s="77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78"/>
    </row>
    <row r="78" spans="1:63">
      <c r="A78" s="17"/>
      <c r="B78" s="34" t="s">
        <v>137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  <c r="H78" s="40">
        <v>0.27970851551539999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0.26892805964390004</v>
      </c>
      <c r="S78" s="40">
        <v>0</v>
      </c>
      <c r="T78" s="40">
        <v>0</v>
      </c>
      <c r="U78" s="40">
        <v>0</v>
      </c>
      <c r="V78" s="40">
        <v>2.9549211451500003E-2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25.375250813932009</v>
      </c>
      <c r="AC78" s="40">
        <v>2.0654350418707002</v>
      </c>
      <c r="AD78" s="40">
        <v>0</v>
      </c>
      <c r="AE78" s="40">
        <v>0</v>
      </c>
      <c r="AF78" s="40">
        <v>4.5917125979994005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40">
        <v>32.189068810609307</v>
      </c>
      <c r="AM78" s="40">
        <v>0.40942534470910003</v>
      </c>
      <c r="AN78" s="40">
        <v>8.9522290322500003E-2</v>
      </c>
      <c r="AO78" s="40">
        <v>0</v>
      </c>
      <c r="AP78" s="40">
        <v>1.5812142708379004</v>
      </c>
      <c r="AQ78" s="40">
        <v>0</v>
      </c>
      <c r="AR78" s="40">
        <v>0</v>
      </c>
      <c r="AS78" s="40">
        <v>0</v>
      </c>
      <c r="AT78" s="40">
        <v>0</v>
      </c>
      <c r="AU78" s="40">
        <v>0</v>
      </c>
      <c r="AV78" s="40">
        <v>5.8897534452376004</v>
      </c>
      <c r="AW78" s="40">
        <v>4.0276078387000001E-2</v>
      </c>
      <c r="AX78" s="40">
        <v>0</v>
      </c>
      <c r="AY78" s="40">
        <v>0</v>
      </c>
      <c r="AZ78" s="40">
        <v>1.1112710169670998</v>
      </c>
      <c r="BA78" s="40">
        <v>0</v>
      </c>
      <c r="BB78" s="40">
        <v>0</v>
      </c>
      <c r="BC78" s="40">
        <v>0</v>
      </c>
      <c r="BD78" s="40">
        <v>0</v>
      </c>
      <c r="BE78" s="40">
        <v>0</v>
      </c>
      <c r="BF78" s="40">
        <v>4.1379077865622005</v>
      </c>
      <c r="BG78" s="40">
        <v>0</v>
      </c>
      <c r="BH78" s="40">
        <v>0</v>
      </c>
      <c r="BI78" s="40">
        <v>0</v>
      </c>
      <c r="BJ78" s="40">
        <v>0.2295269075803</v>
      </c>
      <c r="BK78" s="39">
        <f>SUM(C78:BJ78)</f>
        <v>78.288550191625902</v>
      </c>
    </row>
    <row r="79" spans="1:63" ht="13.5" thickBot="1">
      <c r="A79" s="32"/>
      <c r="B79" s="27" t="s">
        <v>87</v>
      </c>
      <c r="C79" s="36">
        <f t="shared" ref="C79:BJ79" si="19">SUM(C78)</f>
        <v>0</v>
      </c>
      <c r="D79" s="36">
        <f t="shared" si="19"/>
        <v>0</v>
      </c>
      <c r="E79" s="36">
        <f t="shared" si="19"/>
        <v>0</v>
      </c>
      <c r="F79" s="36">
        <f t="shared" si="19"/>
        <v>0</v>
      </c>
      <c r="G79" s="36">
        <f t="shared" si="19"/>
        <v>0</v>
      </c>
      <c r="H79" s="36">
        <f t="shared" si="19"/>
        <v>0.27970851551539999</v>
      </c>
      <c r="I79" s="36">
        <f t="shared" si="19"/>
        <v>0</v>
      </c>
      <c r="J79" s="36">
        <f t="shared" si="19"/>
        <v>0</v>
      </c>
      <c r="K79" s="36">
        <f t="shared" si="19"/>
        <v>0</v>
      </c>
      <c r="L79" s="36">
        <f t="shared" si="19"/>
        <v>0</v>
      </c>
      <c r="M79" s="36">
        <f t="shared" si="19"/>
        <v>0</v>
      </c>
      <c r="N79" s="36">
        <f t="shared" si="19"/>
        <v>0</v>
      </c>
      <c r="O79" s="36">
        <f t="shared" si="19"/>
        <v>0</v>
      </c>
      <c r="P79" s="36">
        <f t="shared" si="19"/>
        <v>0</v>
      </c>
      <c r="Q79" s="36">
        <f t="shared" si="19"/>
        <v>0</v>
      </c>
      <c r="R79" s="36">
        <f t="shared" si="19"/>
        <v>0.26892805964390004</v>
      </c>
      <c r="S79" s="36">
        <f t="shared" si="19"/>
        <v>0</v>
      </c>
      <c r="T79" s="36">
        <f t="shared" si="19"/>
        <v>0</v>
      </c>
      <c r="U79" s="36">
        <f t="shared" si="19"/>
        <v>0</v>
      </c>
      <c r="V79" s="36">
        <f t="shared" si="19"/>
        <v>2.9549211451500003E-2</v>
      </c>
      <c r="W79" s="36">
        <f t="shared" si="19"/>
        <v>0</v>
      </c>
      <c r="X79" s="36">
        <f t="shared" si="19"/>
        <v>0</v>
      </c>
      <c r="Y79" s="36">
        <f t="shared" si="19"/>
        <v>0</v>
      </c>
      <c r="Z79" s="36">
        <f t="shared" si="19"/>
        <v>0</v>
      </c>
      <c r="AA79" s="36">
        <f t="shared" si="19"/>
        <v>0</v>
      </c>
      <c r="AB79" s="36">
        <f t="shared" si="19"/>
        <v>25.375250813932009</v>
      </c>
      <c r="AC79" s="36">
        <f t="shared" si="19"/>
        <v>2.0654350418707002</v>
      </c>
      <c r="AD79" s="36">
        <f t="shared" si="19"/>
        <v>0</v>
      </c>
      <c r="AE79" s="36">
        <f t="shared" si="19"/>
        <v>0</v>
      </c>
      <c r="AF79" s="36">
        <f t="shared" si="19"/>
        <v>4.5917125979994005</v>
      </c>
      <c r="AG79" s="36">
        <f t="shared" si="19"/>
        <v>0</v>
      </c>
      <c r="AH79" s="36">
        <f t="shared" si="19"/>
        <v>0</v>
      </c>
      <c r="AI79" s="36">
        <f t="shared" si="19"/>
        <v>0</v>
      </c>
      <c r="AJ79" s="36">
        <f t="shared" si="19"/>
        <v>0</v>
      </c>
      <c r="AK79" s="36">
        <f t="shared" si="19"/>
        <v>0</v>
      </c>
      <c r="AL79" s="36">
        <f t="shared" si="19"/>
        <v>32.189068810609307</v>
      </c>
      <c r="AM79" s="36">
        <f t="shared" si="19"/>
        <v>0.40942534470910003</v>
      </c>
      <c r="AN79" s="36">
        <f t="shared" si="19"/>
        <v>8.9522290322500003E-2</v>
      </c>
      <c r="AO79" s="36">
        <f t="shared" si="19"/>
        <v>0</v>
      </c>
      <c r="AP79" s="36">
        <f t="shared" si="19"/>
        <v>1.5812142708379004</v>
      </c>
      <c r="AQ79" s="36">
        <f t="shared" si="19"/>
        <v>0</v>
      </c>
      <c r="AR79" s="36">
        <f t="shared" si="19"/>
        <v>0</v>
      </c>
      <c r="AS79" s="36">
        <f t="shared" si="19"/>
        <v>0</v>
      </c>
      <c r="AT79" s="36">
        <f t="shared" si="19"/>
        <v>0</v>
      </c>
      <c r="AU79" s="36">
        <f t="shared" si="19"/>
        <v>0</v>
      </c>
      <c r="AV79" s="36">
        <f t="shared" si="19"/>
        <v>5.8897534452376004</v>
      </c>
      <c r="AW79" s="36">
        <f t="shared" si="19"/>
        <v>4.0276078387000001E-2</v>
      </c>
      <c r="AX79" s="36">
        <f t="shared" si="19"/>
        <v>0</v>
      </c>
      <c r="AY79" s="36">
        <f t="shared" si="19"/>
        <v>0</v>
      </c>
      <c r="AZ79" s="36">
        <f t="shared" si="19"/>
        <v>1.1112710169670998</v>
      </c>
      <c r="BA79" s="36">
        <f t="shared" si="19"/>
        <v>0</v>
      </c>
      <c r="BB79" s="36">
        <f t="shared" si="19"/>
        <v>0</v>
      </c>
      <c r="BC79" s="36">
        <f t="shared" si="19"/>
        <v>0</v>
      </c>
      <c r="BD79" s="36">
        <f t="shared" si="19"/>
        <v>0</v>
      </c>
      <c r="BE79" s="36">
        <f t="shared" si="19"/>
        <v>0</v>
      </c>
      <c r="BF79" s="36">
        <f t="shared" si="19"/>
        <v>4.1379077865622005</v>
      </c>
      <c r="BG79" s="36">
        <f t="shared" si="19"/>
        <v>0</v>
      </c>
      <c r="BH79" s="36">
        <f t="shared" si="19"/>
        <v>0</v>
      </c>
      <c r="BI79" s="36">
        <f t="shared" si="19"/>
        <v>0</v>
      </c>
      <c r="BJ79" s="36">
        <f t="shared" si="19"/>
        <v>0.2295269075803</v>
      </c>
      <c r="BK79" s="39">
        <f>SUM(BK78)</f>
        <v>78.288550191625902</v>
      </c>
    </row>
    <row r="80" spans="1:63" ht="6" customHeight="1">
      <c r="A80" s="5"/>
      <c r="B80" s="23"/>
    </row>
    <row r="81" spans="1:12">
      <c r="A81" s="5"/>
      <c r="B81" s="5" t="s">
        <v>29</v>
      </c>
      <c r="L81" s="18" t="s">
        <v>41</v>
      </c>
    </row>
    <row r="82" spans="1:12">
      <c r="A82" s="5"/>
      <c r="B82" s="5" t="s">
        <v>30</v>
      </c>
      <c r="L82" s="5" t="s">
        <v>33</v>
      </c>
    </row>
    <row r="83" spans="1:12">
      <c r="L83" s="5" t="s">
        <v>34</v>
      </c>
    </row>
    <row r="84" spans="1:12">
      <c r="B84" s="5" t="s">
        <v>36</v>
      </c>
      <c r="L84" s="5" t="s">
        <v>102</v>
      </c>
    </row>
    <row r="85" spans="1:12">
      <c r="B85" s="5" t="s">
        <v>37</v>
      </c>
      <c r="L85" s="5" t="s">
        <v>104</v>
      </c>
    </row>
    <row r="86" spans="1:12">
      <c r="B86" s="5"/>
      <c r="L86" s="5" t="s">
        <v>35</v>
      </c>
    </row>
    <row r="94" spans="1:12">
      <c r="B94" s="5"/>
    </row>
  </sheetData>
  <mergeCells count="49">
    <mergeCell ref="A1:A5"/>
    <mergeCell ref="C77:BK77"/>
    <mergeCell ref="C61:BK61"/>
    <mergeCell ref="C62:BK62"/>
    <mergeCell ref="C65:BK65"/>
    <mergeCell ref="C69:BK69"/>
    <mergeCell ref="C70:BK70"/>
    <mergeCell ref="C71:BK71"/>
    <mergeCell ref="C74:BK74"/>
    <mergeCell ref="C76:BK76"/>
    <mergeCell ref="C60:BK60"/>
    <mergeCell ref="C10:BK10"/>
    <mergeCell ref="C13:BK13"/>
    <mergeCell ref="C28:BK28"/>
    <mergeCell ref="C31:BK31"/>
    <mergeCell ref="C34:BK34"/>
    <mergeCell ref="C57:BK57"/>
    <mergeCell ref="C56:BK56"/>
    <mergeCell ref="C55:BK55"/>
    <mergeCell ref="C47:BK47"/>
    <mergeCell ref="C44:BK44"/>
    <mergeCell ref="C43:BK43"/>
    <mergeCell ref="C42:BK42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7"/>
  <sheetViews>
    <sheetView workbookViewId="0">
      <selection activeCell="D6" sqref="D6"/>
    </sheetView>
  </sheetViews>
  <sheetFormatPr defaultRowHeight="12.75"/>
  <cols>
    <col min="1" max="1" width="2.28515625" customWidth="1"/>
    <col min="3" max="3" width="25.28515625" bestFit="1" customWidth="1"/>
    <col min="4" max="4" width="17.7109375" bestFit="1" customWidth="1"/>
    <col min="5" max="6" width="18.28515625" bestFit="1" customWidth="1"/>
    <col min="7" max="7" width="10" bestFit="1" customWidth="1"/>
    <col min="8" max="8" width="19.85546875" bestFit="1" customWidth="1"/>
    <col min="9" max="9" width="15.85546875" bestFit="1" customWidth="1"/>
    <col min="10" max="10" width="17" bestFit="1" customWidth="1"/>
    <col min="11" max="11" width="9.28515625" bestFit="1" customWidth="1"/>
    <col min="12" max="12" width="19.85546875" bestFit="1" customWidth="1"/>
  </cols>
  <sheetData>
    <row r="2" spans="2:12">
      <c r="B2" s="79" t="s">
        <v>140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>
      <c r="B3" s="79" t="s">
        <v>138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30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f>SUM(D5:J5)</f>
        <v>0</v>
      </c>
      <c r="L5" s="35">
        <v>0</v>
      </c>
    </row>
    <row r="6" spans="2:12">
      <c r="B6" s="19">
        <v>2</v>
      </c>
      <c r="C6" s="21" t="s">
        <v>44</v>
      </c>
      <c r="D6" s="40">
        <v>9.5967399716448014</v>
      </c>
      <c r="E6" s="35">
        <v>1.0028933141902001</v>
      </c>
      <c r="F6" s="35">
        <v>3.3013976722812997</v>
      </c>
      <c r="G6" s="35">
        <v>0</v>
      </c>
      <c r="H6" s="35">
        <v>0</v>
      </c>
      <c r="I6" s="35">
        <v>0.63529999999999998</v>
      </c>
      <c r="J6" s="35">
        <v>0</v>
      </c>
      <c r="K6" s="35">
        <f t="shared" ref="K6:K41" si="0">SUM(D6:J6)</f>
        <v>14.536330958116302</v>
      </c>
      <c r="L6" s="35">
        <v>0.81164593141800012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2.8861499999999999E-4</v>
      </c>
      <c r="G7" s="35">
        <v>0</v>
      </c>
      <c r="H7" s="35">
        <v>0</v>
      </c>
      <c r="I7" s="35">
        <v>8.0000000000000002E-3</v>
      </c>
      <c r="J7" s="35">
        <v>0</v>
      </c>
      <c r="K7" s="35">
        <f t="shared" si="0"/>
        <v>8.2886150000000009E-3</v>
      </c>
      <c r="L7" s="35">
        <v>0</v>
      </c>
    </row>
    <row r="8" spans="2:12">
      <c r="B8" s="19">
        <v>4</v>
      </c>
      <c r="C8" s="21" t="s">
        <v>46</v>
      </c>
      <c r="D8" s="40">
        <v>5.2314822854836009</v>
      </c>
      <c r="E8" s="35">
        <v>3.6770889906433002</v>
      </c>
      <c r="F8" s="35">
        <v>1.8670071037391998</v>
      </c>
      <c r="G8" s="35">
        <v>0</v>
      </c>
      <c r="H8" s="35">
        <v>0</v>
      </c>
      <c r="I8" s="35">
        <v>0.25919999999999999</v>
      </c>
      <c r="J8" s="35">
        <v>0</v>
      </c>
      <c r="K8" s="35">
        <f t="shared" si="0"/>
        <v>11.034778379866101</v>
      </c>
      <c r="L8" s="35">
        <v>0.98578586725730022</v>
      </c>
    </row>
    <row r="9" spans="2:12">
      <c r="B9" s="19">
        <v>5</v>
      </c>
      <c r="C9" s="21" t="s">
        <v>47</v>
      </c>
      <c r="D9" s="40">
        <v>0.4480878139026</v>
      </c>
      <c r="E9" s="35">
        <v>3.7438824922234999</v>
      </c>
      <c r="F9" s="35">
        <v>6.6909273315739988</v>
      </c>
      <c r="G9" s="35">
        <v>0</v>
      </c>
      <c r="H9" s="35">
        <v>0</v>
      </c>
      <c r="I9" s="35">
        <v>1.5611999999999999</v>
      </c>
      <c r="J9" s="35">
        <v>0</v>
      </c>
      <c r="K9" s="35">
        <f t="shared" si="0"/>
        <v>12.444097637700098</v>
      </c>
      <c r="L9" s="35">
        <v>1.6880736403212997</v>
      </c>
    </row>
    <row r="10" spans="2:12">
      <c r="B10" s="19">
        <v>6</v>
      </c>
      <c r="C10" s="21" t="s">
        <v>48</v>
      </c>
      <c r="D10" s="40">
        <v>16.185353417740803</v>
      </c>
      <c r="E10" s="35">
        <v>22.666910153962203</v>
      </c>
      <c r="F10" s="35">
        <v>4.6463300544450004</v>
      </c>
      <c r="G10" s="35">
        <v>0</v>
      </c>
      <c r="H10" s="35">
        <v>0</v>
      </c>
      <c r="I10" s="35">
        <v>0.21450000000000002</v>
      </c>
      <c r="J10" s="35">
        <v>0</v>
      </c>
      <c r="K10" s="35">
        <f t="shared" si="0"/>
        <v>43.713093626148009</v>
      </c>
      <c r="L10" s="35">
        <v>4.1332864665793991</v>
      </c>
    </row>
    <row r="11" spans="2:12">
      <c r="B11" s="19">
        <v>7</v>
      </c>
      <c r="C11" s="21" t="s">
        <v>49</v>
      </c>
      <c r="D11" s="40">
        <v>1.10417812902E-2</v>
      </c>
      <c r="E11" s="35">
        <v>1.0477125169668</v>
      </c>
      <c r="F11" s="35">
        <v>1.4021119755467999</v>
      </c>
      <c r="G11" s="35">
        <v>0</v>
      </c>
      <c r="H11" s="35">
        <v>0</v>
      </c>
      <c r="I11" s="35">
        <v>0</v>
      </c>
      <c r="J11" s="35">
        <v>0</v>
      </c>
      <c r="K11" s="35">
        <f t="shared" si="0"/>
        <v>2.4608662738037999</v>
      </c>
      <c r="L11" s="35">
        <v>0.52266383474130007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</v>
      </c>
      <c r="E14" s="35">
        <v>1.4014357642577</v>
      </c>
      <c r="F14" s="35">
        <v>0.94400829770790007</v>
      </c>
      <c r="G14" s="35">
        <v>0</v>
      </c>
      <c r="H14" s="35">
        <v>0</v>
      </c>
      <c r="I14" s="35">
        <v>0.25580000000000003</v>
      </c>
      <c r="J14" s="35">
        <v>0</v>
      </c>
      <c r="K14" s="35">
        <f t="shared" si="0"/>
        <v>2.6012440619656001</v>
      </c>
      <c r="L14" s="35">
        <v>0.8110253818705</v>
      </c>
    </row>
    <row r="15" spans="2:12">
      <c r="B15" s="19">
        <v>11</v>
      </c>
      <c r="C15" s="21" t="s">
        <v>53</v>
      </c>
      <c r="D15" s="40">
        <v>68.290116398804074</v>
      </c>
      <c r="E15" s="35">
        <v>114.84132559024324</v>
      </c>
      <c r="F15" s="35">
        <v>12.179206375498906</v>
      </c>
      <c r="G15" s="35">
        <v>0</v>
      </c>
      <c r="H15" s="35">
        <v>0</v>
      </c>
      <c r="I15" s="35">
        <v>1.4195999999999998</v>
      </c>
      <c r="J15" s="35">
        <v>0</v>
      </c>
      <c r="K15" s="35">
        <f t="shared" si="0"/>
        <v>196.73024836454621</v>
      </c>
      <c r="L15" s="35">
        <v>2.3232202052881008</v>
      </c>
    </row>
    <row r="16" spans="2:12">
      <c r="B16" s="19">
        <v>12</v>
      </c>
      <c r="C16" s="21" t="s">
        <v>54</v>
      </c>
      <c r="D16" s="40">
        <v>59.473623207805787</v>
      </c>
      <c r="E16" s="35">
        <v>29.496103754738385</v>
      </c>
      <c r="F16" s="35">
        <v>3.4747471044140994</v>
      </c>
      <c r="G16" s="35">
        <v>0</v>
      </c>
      <c r="H16" s="35">
        <v>0</v>
      </c>
      <c r="I16" s="35">
        <v>0.94500000000000006</v>
      </c>
      <c r="J16" s="35">
        <v>0</v>
      </c>
      <c r="K16" s="35">
        <f t="shared" si="0"/>
        <v>93.389474066958257</v>
      </c>
      <c r="L16" s="35">
        <v>0.70754612251549998</v>
      </c>
    </row>
    <row r="17" spans="2:12">
      <c r="B17" s="19">
        <v>13</v>
      </c>
      <c r="C17" s="21" t="s">
        <v>55</v>
      </c>
      <c r="D17" s="40">
        <v>0</v>
      </c>
      <c r="E17" s="35">
        <v>4.60229688064E-2</v>
      </c>
      <c r="F17" s="35">
        <v>0.28713012448289998</v>
      </c>
      <c r="G17" s="35">
        <v>0</v>
      </c>
      <c r="H17" s="35">
        <v>0</v>
      </c>
      <c r="I17" s="35">
        <v>5.8299999999999998E-2</v>
      </c>
      <c r="J17" s="35">
        <v>0</v>
      </c>
      <c r="K17" s="35">
        <f t="shared" si="0"/>
        <v>0.3914530932893</v>
      </c>
      <c r="L17" s="35">
        <v>0.11827179370940001</v>
      </c>
    </row>
    <row r="18" spans="2:12">
      <c r="B18" s="19">
        <v>14</v>
      </c>
      <c r="C18" s="21" t="s">
        <v>56</v>
      </c>
      <c r="D18" s="40">
        <v>6.0763379741899992E-2</v>
      </c>
      <c r="E18" s="35">
        <v>0.16602158261200001</v>
      </c>
      <c r="F18" s="35">
        <v>0.70771890870809984</v>
      </c>
      <c r="G18" s="35">
        <v>0</v>
      </c>
      <c r="H18" s="35">
        <v>0</v>
      </c>
      <c r="I18" s="35">
        <v>3.4599999999999999E-2</v>
      </c>
      <c r="J18" s="35">
        <v>0</v>
      </c>
      <c r="K18" s="35">
        <f t="shared" si="0"/>
        <v>0.9691038710619998</v>
      </c>
      <c r="L18" s="35">
        <v>0.18074133125770003</v>
      </c>
    </row>
    <row r="19" spans="2:12">
      <c r="B19" s="19">
        <v>15</v>
      </c>
      <c r="C19" s="21" t="s">
        <v>57</v>
      </c>
      <c r="D19" s="40">
        <v>1.6005460821932</v>
      </c>
      <c r="E19" s="35">
        <v>2.8736457677405003</v>
      </c>
      <c r="F19" s="35">
        <v>3.2998626727073002</v>
      </c>
      <c r="G19" s="35">
        <v>0</v>
      </c>
      <c r="H19" s="35">
        <v>0</v>
      </c>
      <c r="I19" s="35">
        <v>0</v>
      </c>
      <c r="J19" s="35">
        <v>0</v>
      </c>
      <c r="K19" s="35">
        <f t="shared" si="0"/>
        <v>7.7740545226410003</v>
      </c>
      <c r="L19" s="35">
        <v>1.1673165262252998</v>
      </c>
    </row>
    <row r="20" spans="2:12">
      <c r="B20" s="19">
        <v>16</v>
      </c>
      <c r="C20" s="21" t="s">
        <v>58</v>
      </c>
      <c r="D20" s="40">
        <v>302.63009860418924</v>
      </c>
      <c r="E20" s="35">
        <v>116.41397885662866</v>
      </c>
      <c r="F20" s="35">
        <v>22.915421089454995</v>
      </c>
      <c r="G20" s="35">
        <v>0</v>
      </c>
      <c r="H20" s="35">
        <v>0</v>
      </c>
      <c r="I20" s="35">
        <v>3.1931000000000003</v>
      </c>
      <c r="J20" s="35">
        <v>0</v>
      </c>
      <c r="K20" s="35">
        <f t="shared" si="0"/>
        <v>445.1525985502729</v>
      </c>
      <c r="L20" s="35">
        <v>3.7025153165127018</v>
      </c>
    </row>
    <row r="21" spans="2:12">
      <c r="B21" s="19">
        <v>17</v>
      </c>
      <c r="C21" s="21" t="s">
        <v>59</v>
      </c>
      <c r="D21" s="40">
        <v>28.611256524580401</v>
      </c>
      <c r="E21" s="35">
        <v>5.6224961377713996</v>
      </c>
      <c r="F21" s="35">
        <v>5.1626627120576991</v>
      </c>
      <c r="G21" s="35">
        <v>0</v>
      </c>
      <c r="H21" s="35">
        <v>0</v>
      </c>
      <c r="I21" s="35">
        <v>0.75239999999999996</v>
      </c>
      <c r="J21" s="35">
        <v>0</v>
      </c>
      <c r="K21" s="35">
        <f t="shared" si="0"/>
        <v>40.148815374409502</v>
      </c>
      <c r="L21" s="35">
        <v>1.0714517305146001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6.6606113877405004</v>
      </c>
      <c r="E23" s="35">
        <v>46.946047220953197</v>
      </c>
      <c r="F23" s="35">
        <v>21.911302790821505</v>
      </c>
      <c r="G23" s="35">
        <v>0</v>
      </c>
      <c r="H23" s="35">
        <v>0</v>
      </c>
      <c r="I23" s="35">
        <v>3.4289000000000001</v>
      </c>
      <c r="J23" s="35">
        <v>0</v>
      </c>
      <c r="K23" s="35">
        <f t="shared" si="0"/>
        <v>78.9468613995152</v>
      </c>
      <c r="L23" s="35">
        <v>3.5053097097069994</v>
      </c>
    </row>
    <row r="24" spans="2:12">
      <c r="B24" s="19">
        <v>20</v>
      </c>
      <c r="C24" s="21" t="s">
        <v>62</v>
      </c>
      <c r="D24" s="40">
        <v>2650.6589652248331</v>
      </c>
      <c r="E24" s="35">
        <v>528.10654791171112</v>
      </c>
      <c r="F24" s="35">
        <v>187.35194040325956</v>
      </c>
      <c r="G24" s="35">
        <v>0</v>
      </c>
      <c r="H24" s="35">
        <v>0</v>
      </c>
      <c r="I24" s="35">
        <v>94.761899999999997</v>
      </c>
      <c r="J24" s="35">
        <v>0</v>
      </c>
      <c r="K24" s="35">
        <f t="shared" si="0"/>
        <v>3460.8793535398036</v>
      </c>
      <c r="L24" s="35">
        <v>25.604032461795693</v>
      </c>
    </row>
    <row r="25" spans="2:12">
      <c r="B25" s="19">
        <v>21</v>
      </c>
      <c r="C25" s="20" t="s">
        <v>63</v>
      </c>
      <c r="D25" s="40">
        <v>0</v>
      </c>
      <c r="E25" s="35">
        <v>0</v>
      </c>
      <c r="F25" s="35">
        <v>9.6618499989999996E-4</v>
      </c>
      <c r="G25" s="35">
        <v>0</v>
      </c>
      <c r="H25" s="35">
        <v>0</v>
      </c>
      <c r="I25" s="35">
        <v>4.5999999999999999E-3</v>
      </c>
      <c r="J25" s="35">
        <v>0</v>
      </c>
      <c r="K25" s="35">
        <f t="shared" si="0"/>
        <v>5.5661849998999997E-3</v>
      </c>
      <c r="L25" s="35">
        <v>0</v>
      </c>
    </row>
    <row r="26" spans="2:12">
      <c r="B26" s="19">
        <v>22</v>
      </c>
      <c r="C26" s="21" t="s">
        <v>64</v>
      </c>
      <c r="D26" s="40">
        <v>0</v>
      </c>
      <c r="E26" s="35">
        <v>0</v>
      </c>
      <c r="F26" s="35">
        <v>2.0800457870800003E-2</v>
      </c>
      <c r="G26" s="35">
        <v>0</v>
      </c>
      <c r="H26" s="35">
        <v>0</v>
      </c>
      <c r="I26" s="35">
        <v>0.25059999999999999</v>
      </c>
      <c r="J26" s="35">
        <v>0</v>
      </c>
      <c r="K26" s="35">
        <f t="shared" si="0"/>
        <v>0.27140045787079997</v>
      </c>
      <c r="L26" s="35">
        <v>0</v>
      </c>
    </row>
    <row r="27" spans="2:12">
      <c r="B27" s="19">
        <v>23</v>
      </c>
      <c r="C27" s="20" t="s">
        <v>65</v>
      </c>
      <c r="D27" s="40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0</v>
      </c>
      <c r="L27" s="35">
        <v>0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</v>
      </c>
      <c r="G28" s="35">
        <v>0</v>
      </c>
      <c r="H28" s="35">
        <v>0</v>
      </c>
      <c r="I28" s="35">
        <v>9.4600000000000004E-2</v>
      </c>
      <c r="J28" s="35">
        <v>0</v>
      </c>
      <c r="K28" s="35">
        <f t="shared" si="0"/>
        <v>9.4600000000000004E-2</v>
      </c>
      <c r="L28" s="35">
        <v>0</v>
      </c>
    </row>
    <row r="29" spans="2:12">
      <c r="B29" s="19">
        <v>25</v>
      </c>
      <c r="C29" s="21" t="s">
        <v>67</v>
      </c>
      <c r="D29" s="40">
        <v>1677.2516507493126</v>
      </c>
      <c r="E29" s="35">
        <v>95.54286645601664</v>
      </c>
      <c r="F29" s="35">
        <v>21.924228778469001</v>
      </c>
      <c r="G29" s="35">
        <v>0</v>
      </c>
      <c r="H29" s="35">
        <v>0</v>
      </c>
      <c r="I29" s="35">
        <v>4.7843999999999998</v>
      </c>
      <c r="J29" s="35">
        <v>0</v>
      </c>
      <c r="K29" s="35">
        <f t="shared" si="0"/>
        <v>1799.5031459837983</v>
      </c>
      <c r="L29" s="35">
        <v>3.7448755104491003</v>
      </c>
    </row>
    <row r="30" spans="2:12">
      <c r="B30" s="19">
        <v>26</v>
      </c>
      <c r="C30" s="21" t="s">
        <v>68</v>
      </c>
      <c r="D30" s="40">
        <v>196.64302184683734</v>
      </c>
      <c r="E30" s="35">
        <v>14.146228593510592</v>
      </c>
      <c r="F30" s="35">
        <v>5.0572393835443981</v>
      </c>
      <c r="G30" s="35">
        <v>0</v>
      </c>
      <c r="H30" s="35">
        <v>0</v>
      </c>
      <c r="I30" s="35">
        <v>0.93889999999999996</v>
      </c>
      <c r="J30" s="35">
        <v>0</v>
      </c>
      <c r="K30" s="35">
        <f t="shared" si="0"/>
        <v>216.7853898238923</v>
      </c>
      <c r="L30" s="35">
        <v>1.7754093997407996</v>
      </c>
    </row>
    <row r="31" spans="2:12">
      <c r="B31" s="19">
        <v>27</v>
      </c>
      <c r="C31" s="21" t="s">
        <v>17</v>
      </c>
      <c r="D31" s="40">
        <v>4.3698643674191997</v>
      </c>
      <c r="E31" s="35">
        <v>4.6918294714834996</v>
      </c>
      <c r="F31" s="35">
        <v>0.22160617067590002</v>
      </c>
      <c r="G31" s="35">
        <v>0</v>
      </c>
      <c r="H31" s="35">
        <v>0</v>
      </c>
      <c r="I31" s="35">
        <v>0.95110000000000017</v>
      </c>
      <c r="J31" s="35">
        <v>0</v>
      </c>
      <c r="K31" s="35">
        <f t="shared" si="0"/>
        <v>10.234400009578598</v>
      </c>
      <c r="L31" s="35">
        <v>2.3320909548099997E-2</v>
      </c>
    </row>
    <row r="32" spans="2:12">
      <c r="B32" s="19">
        <v>28</v>
      </c>
      <c r="C32" s="21" t="s">
        <v>69</v>
      </c>
      <c r="D32" s="40">
        <v>2.8592194870799996E-2</v>
      </c>
      <c r="E32" s="35">
        <v>4.0744716125999999E-3</v>
      </c>
      <c r="F32" s="35">
        <v>0.1225050004506</v>
      </c>
      <c r="G32" s="35">
        <v>0</v>
      </c>
      <c r="H32" s="35">
        <v>0</v>
      </c>
      <c r="I32" s="35">
        <v>0</v>
      </c>
      <c r="J32" s="35">
        <v>0</v>
      </c>
      <c r="K32" s="35">
        <f t="shared" si="0"/>
        <v>0.155171666934</v>
      </c>
      <c r="L32" s="35">
        <v>6.3786355161100011E-2</v>
      </c>
    </row>
    <row r="33" spans="2:12">
      <c r="B33" s="19">
        <v>29</v>
      </c>
      <c r="C33" s="21" t="s">
        <v>70</v>
      </c>
      <c r="D33" s="40">
        <v>15.082509140224904</v>
      </c>
      <c r="E33" s="35">
        <v>17.153824467122707</v>
      </c>
      <c r="F33" s="35">
        <v>2.8180643813492994</v>
      </c>
      <c r="G33" s="35">
        <v>0</v>
      </c>
      <c r="H33" s="35">
        <v>0</v>
      </c>
      <c r="I33" s="35">
        <v>0.31040000000000001</v>
      </c>
      <c r="J33" s="35">
        <v>0</v>
      </c>
      <c r="K33" s="35">
        <f t="shared" si="0"/>
        <v>35.364797988696914</v>
      </c>
      <c r="L33" s="35">
        <v>1.1253370800311</v>
      </c>
    </row>
    <row r="34" spans="2:12">
      <c r="B34" s="19">
        <v>30</v>
      </c>
      <c r="C34" s="21" t="s">
        <v>71</v>
      </c>
      <c r="D34" s="40">
        <v>0.86334002251539999</v>
      </c>
      <c r="E34" s="35">
        <v>5.9860344611578009</v>
      </c>
      <c r="F34" s="35">
        <v>6.9680642252196998</v>
      </c>
      <c r="G34" s="35">
        <v>0</v>
      </c>
      <c r="H34" s="35">
        <v>0</v>
      </c>
      <c r="I34" s="35">
        <v>1.4178999999999999</v>
      </c>
      <c r="J34" s="35">
        <v>0</v>
      </c>
      <c r="K34" s="35">
        <f t="shared" si="0"/>
        <v>15.2353387088929</v>
      </c>
      <c r="L34" s="35">
        <v>1.6684298216117999</v>
      </c>
    </row>
    <row r="35" spans="2:12">
      <c r="B35" s="19">
        <v>31</v>
      </c>
      <c r="C35" s="20" t="s">
        <v>72</v>
      </c>
      <c r="D35" s="40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f t="shared" si="0"/>
        <v>0</v>
      </c>
      <c r="L35" s="35">
        <v>0</v>
      </c>
    </row>
    <row r="36" spans="2:12">
      <c r="B36" s="19">
        <v>32</v>
      </c>
      <c r="C36" s="21" t="s">
        <v>73</v>
      </c>
      <c r="D36" s="40">
        <v>256.70154041715847</v>
      </c>
      <c r="E36" s="35">
        <v>54.712266866436281</v>
      </c>
      <c r="F36" s="35">
        <v>17.151825905849492</v>
      </c>
      <c r="G36" s="35">
        <v>0</v>
      </c>
      <c r="H36" s="35">
        <v>0</v>
      </c>
      <c r="I36" s="35">
        <v>3.3045</v>
      </c>
      <c r="J36" s="35">
        <v>0</v>
      </c>
      <c r="K36" s="35">
        <f t="shared" si="0"/>
        <v>331.87013318944423</v>
      </c>
      <c r="L36" s="35">
        <v>5.0615710162219996</v>
      </c>
    </row>
    <row r="37" spans="2:12">
      <c r="B37" s="19">
        <v>33</v>
      </c>
      <c r="C37" s="21" t="s">
        <v>141</v>
      </c>
      <c r="D37" s="40">
        <v>165.05018886812709</v>
      </c>
      <c r="E37" s="35">
        <v>19.54705732479799</v>
      </c>
      <c r="F37" s="35">
        <v>9.3622644871761018</v>
      </c>
      <c r="G37" s="40">
        <v>0</v>
      </c>
      <c r="H37" s="40">
        <v>0</v>
      </c>
      <c r="I37" s="35">
        <v>1.2467999999999999</v>
      </c>
      <c r="J37" s="35">
        <v>0</v>
      </c>
      <c r="K37" s="35">
        <f t="shared" si="0"/>
        <v>195.20631068010118</v>
      </c>
      <c r="L37" s="35">
        <v>2.1270271669975984</v>
      </c>
    </row>
    <row r="38" spans="2:12">
      <c r="B38" s="19">
        <v>34</v>
      </c>
      <c r="C38" s="21" t="s">
        <v>74</v>
      </c>
      <c r="D38" s="40">
        <v>0</v>
      </c>
      <c r="E38" s="35">
        <v>0</v>
      </c>
      <c r="F38" s="35">
        <v>8.4738906440000013E-4</v>
      </c>
      <c r="G38" s="35">
        <v>0</v>
      </c>
      <c r="H38" s="35">
        <v>0</v>
      </c>
      <c r="I38" s="35">
        <v>5.6500000000000002E-2</v>
      </c>
      <c r="J38" s="35">
        <v>0</v>
      </c>
      <c r="K38" s="35">
        <f t="shared" si="0"/>
        <v>5.7347389064400005E-2</v>
      </c>
      <c r="L38" s="35">
        <v>0</v>
      </c>
    </row>
    <row r="39" spans="2:12">
      <c r="B39" s="19">
        <v>35</v>
      </c>
      <c r="C39" s="21" t="s">
        <v>75</v>
      </c>
      <c r="D39" s="40">
        <v>79.180517951159032</v>
      </c>
      <c r="E39" s="35">
        <v>102.17497878555996</v>
      </c>
      <c r="F39" s="35">
        <v>31.518057449580716</v>
      </c>
      <c r="G39" s="35">
        <v>0</v>
      </c>
      <c r="H39" s="35">
        <v>0</v>
      </c>
      <c r="I39" s="35">
        <v>2.0703</v>
      </c>
      <c r="J39" s="35">
        <v>0</v>
      </c>
      <c r="K39" s="35">
        <f t="shared" si="0"/>
        <v>214.94385418629969</v>
      </c>
      <c r="L39" s="35">
        <v>5.4784383903518012</v>
      </c>
    </row>
    <row r="40" spans="2:12">
      <c r="B40" s="19">
        <v>36</v>
      </c>
      <c r="C40" s="21" t="s">
        <v>76</v>
      </c>
      <c r="D40" s="40">
        <v>0</v>
      </c>
      <c r="E40" s="35">
        <v>0.17969135222550001</v>
      </c>
      <c r="F40" s="35">
        <v>8.757748174130002E-2</v>
      </c>
      <c r="G40" s="35">
        <v>0</v>
      </c>
      <c r="H40" s="35">
        <v>0</v>
      </c>
      <c r="I40" s="35">
        <v>0</v>
      </c>
      <c r="J40" s="35">
        <v>0</v>
      </c>
      <c r="K40" s="35">
        <f t="shared" si="0"/>
        <v>0.26726883396680001</v>
      </c>
      <c r="L40" s="35">
        <v>5.9317496128E-3</v>
      </c>
    </row>
    <row r="41" spans="2:12">
      <c r="B41" s="19">
        <v>37</v>
      </c>
      <c r="C41" s="21" t="s">
        <v>77</v>
      </c>
      <c r="D41" s="40">
        <v>310.33070633106075</v>
      </c>
      <c r="E41" s="35">
        <v>125.55974788210209</v>
      </c>
      <c r="F41" s="35">
        <v>29.952047499318915</v>
      </c>
      <c r="G41" s="35">
        <v>0</v>
      </c>
      <c r="H41" s="35">
        <v>0</v>
      </c>
      <c r="I41" s="35">
        <v>4.8319000000000001</v>
      </c>
      <c r="J41" s="35">
        <v>0</v>
      </c>
      <c r="K41" s="35">
        <f t="shared" si="0"/>
        <v>470.67440171248177</v>
      </c>
      <c r="L41" s="35">
        <v>9.8815364721859016</v>
      </c>
    </row>
    <row r="42" spans="2:12" ht="15">
      <c r="B42" s="22" t="s">
        <v>11</v>
      </c>
      <c r="C42" s="4"/>
      <c r="D42" s="46">
        <f t="shared" ref="D42:L42" si="1">SUM(D5:D41)</f>
        <v>5854.9606179686361</v>
      </c>
      <c r="E42" s="35">
        <f>SUM(E5:E41)</f>
        <v>1317.7507131554744</v>
      </c>
      <c r="F42" s="35">
        <f t="shared" si="1"/>
        <v>401.34815802700973</v>
      </c>
      <c r="G42" s="35">
        <f>SUM(G5:G41)</f>
        <v>0</v>
      </c>
      <c r="H42" s="45">
        <f t="shared" si="1"/>
        <v>0</v>
      </c>
      <c r="I42" s="45">
        <f t="shared" si="1"/>
        <v>127.79030000000002</v>
      </c>
      <c r="J42" s="45">
        <f t="shared" si="1"/>
        <v>0</v>
      </c>
      <c r="K42" s="45">
        <f t="shared" si="1"/>
        <v>7701.8497891511224</v>
      </c>
      <c r="L42" s="35">
        <f t="shared" si="1"/>
        <v>78.288550191625887</v>
      </c>
    </row>
    <row r="43" spans="2:12">
      <c r="B43" t="s">
        <v>93</v>
      </c>
    </row>
    <row r="47" spans="2:12">
      <c r="D47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2014-09-05T12:01:01Z</dcterms:modified>
</cp:coreProperties>
</file>